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/>
  <xr:revisionPtr revIDLastSave="0" documentId="13_ncr:1_{F6598A2A-393B-7046-85A2-CBDFE5A5BD11}" xr6:coauthVersionLast="47" xr6:coauthVersionMax="47" xr10:uidLastSave="{00000000-0000-0000-0000-000000000000}"/>
  <bookViews>
    <workbookView xWindow="4860" yWindow="500" windowWidth="43580" windowHeight="26600" firstSheet="2" activeTab="2" xr2:uid="{00000000-000D-0000-FFFF-FFFF00000000}"/>
  </bookViews>
  <sheets>
    <sheet name="Overview" sheetId="12" r:id="rId1"/>
    <sheet name="Display" sheetId="1" r:id="rId2"/>
    <sheet name="Digit Numbers Ans" sheetId="6" r:id="rId3"/>
    <sheet name="Digit Numbers blank (colour)" sheetId="18" r:id="rId4"/>
    <sheet name="Digit Numbers blank" sheetId="19" r:id="rId5"/>
  </sheets>
  <definedNames>
    <definedName name="Factor_of">#REF!</definedName>
    <definedName name="Square_root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N16" i="6"/>
  <c r="N12" i="6"/>
  <c r="N17" i="6"/>
  <c r="N14" i="6"/>
  <c r="N15" i="6"/>
  <c r="N9" i="6"/>
  <c r="N8" i="6"/>
  <c r="N7" i="6"/>
  <c r="N6" i="6"/>
  <c r="N5" i="6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O2" i="1" l="1"/>
  <c r="O3" i="1"/>
  <c r="V4" i="1"/>
  <c r="V4" i="12" s="1"/>
  <c r="T4" i="1"/>
  <c r="T4" i="12" s="1"/>
  <c r="R4" i="1"/>
  <c r="R4" i="12" s="1"/>
  <c r="P4" i="1"/>
  <c r="P4" i="12" s="1"/>
  <c r="V2" i="1"/>
  <c r="V2" i="12" s="1"/>
  <c r="T2" i="1"/>
  <c r="T2" i="12" s="1"/>
  <c r="R2" i="1"/>
  <c r="R2" i="12" s="1"/>
  <c r="P2" i="1"/>
  <c r="P2" i="12" s="1"/>
  <c r="V5" i="1"/>
  <c r="V5" i="12" s="1"/>
  <c r="T5" i="1"/>
  <c r="T5" i="12" s="1"/>
  <c r="R5" i="1"/>
  <c r="R5" i="12" s="1"/>
  <c r="P5" i="1"/>
  <c r="P5" i="12" s="1"/>
  <c r="V3" i="1"/>
  <c r="V3" i="12" s="1"/>
  <c r="T3" i="1"/>
  <c r="T3" i="12" s="1"/>
  <c r="R3" i="1"/>
  <c r="R3" i="12" s="1"/>
  <c r="P3" i="1"/>
  <c r="P3" i="12" s="1"/>
  <c r="R1" i="1"/>
  <c r="R1" i="12" s="1"/>
  <c r="T1" i="1"/>
  <c r="T1" i="12" s="1"/>
  <c r="V1" i="1"/>
  <c r="V1" i="12" s="1"/>
  <c r="P1" i="1"/>
  <c r="P1" i="12" s="1"/>
  <c r="A3" i="1"/>
  <c r="A4" i="1" s="1"/>
  <c r="A5" i="1" s="1"/>
  <c r="A6" i="1" s="1"/>
  <c r="D4" i="1"/>
  <c r="A1" i="12" s="1"/>
  <c r="D7" i="1"/>
  <c r="F7" i="1"/>
  <c r="H7" i="1"/>
  <c r="C4" i="1" l="1"/>
  <c r="A7" i="1"/>
  <c r="A8" i="1" s="1"/>
  <c r="A9" i="1" s="1"/>
  <c r="A10" i="1" l="1"/>
  <c r="A11" i="1" s="1"/>
  <c r="J7" i="1"/>
  <c r="L7" i="1" s="1"/>
</calcChain>
</file>

<file path=xl/sharedStrings.xml><?xml version="1.0" encoding="utf-8"?>
<sst xmlns="http://schemas.openxmlformats.org/spreadsheetml/2006/main" count="173" uniqueCount="109">
  <si>
    <t>Number</t>
  </si>
  <si>
    <t>Matches needed</t>
  </si>
  <si>
    <t>Matches</t>
  </si>
  <si>
    <t>Total</t>
  </si>
  <si>
    <t>The LED display is made up by 7 'matches'; two vertical columns of 2 'matches' and three horizontal rows of 1 'match'.</t>
  </si>
  <si>
    <t>Click the spinners to change the 4 digit number</t>
  </si>
  <si>
    <t>Expression</t>
  </si>
  <si>
    <t>By convention 0! = 1</t>
  </si>
  <si>
    <t>4! = 1 x 2 x 3 x 4 = 24 etc.</t>
  </si>
  <si>
    <t>No.</t>
  </si>
  <si>
    <t>Materials and spreadsheet found at:</t>
  </si>
  <si>
    <t>https://spiremaths.co.uk/yr2021/</t>
  </si>
  <si>
    <t>Large Numbers</t>
  </si>
  <si>
    <t>Activities</t>
  </si>
  <si>
    <t xml:space="preserve">All resources can be found at: </t>
  </si>
  <si>
    <t>Year Display</t>
  </si>
  <si>
    <t xml:space="preserve"> An LED display can be made for each year with each digit based on 7 separate lines. So the digit 1 will use two of these lines and digit 8 will use all 7.</t>
  </si>
  <si>
    <t>Digit Numbers</t>
  </si>
  <si>
    <t>Go to Display Activity</t>
  </si>
  <si>
    <t>Digits not in year order</t>
  </si>
  <si>
    <t>No solution found yet</t>
  </si>
  <si>
    <t>Digits in year order 2022</t>
  </si>
  <si>
    <t>Answers</t>
  </si>
  <si>
    <t>In order from smallest</t>
  </si>
  <si>
    <r>
      <t>It is too large as it is over: 9.99… x 10</t>
    </r>
    <r>
      <rPr>
        <vertAlign val="superscript"/>
        <sz val="11"/>
        <color theme="1"/>
        <rFont val="Tahoma"/>
        <family val="2"/>
      </rPr>
      <t>99</t>
    </r>
  </si>
  <si>
    <t>Convention: all positive integers to power 0 are 1</t>
  </si>
  <si>
    <t>20 + 2 + 2 etc is OK</t>
  </si>
  <si>
    <t>How many 4 digit numbers can you make that have the same number of 'matches' as 2023 in the LED display below?</t>
  </si>
  <si>
    <t>2 + 0 + 2 - 3</t>
  </si>
  <si>
    <t>2 x (0 - 2 + 3)</t>
  </si>
  <si>
    <t>2 + 0 - 2 + 3</t>
  </si>
  <si>
    <t>2 + 0! - 2 + 3</t>
  </si>
  <si>
    <t>2 x 0 + 2 + 3</t>
  </si>
  <si>
    <t>2 x 0 + 2 x 3</t>
  </si>
  <si>
    <t>2 + 0 + 2 + 3</t>
  </si>
  <si>
    <t>2 + 0 + (2 x 3)</t>
  </si>
  <si>
    <t>(2 + 0!) x 2 + 3</t>
  </si>
  <si>
    <t>(2 + 0!)! + 2 + 3</t>
  </si>
  <si>
    <t>(2 + 0 + 2) x 3</t>
  </si>
  <si>
    <t>(2 + 0) x (2 + 3)</t>
  </si>
  <si>
    <t>20 - 2 - 3</t>
  </si>
  <si>
    <t>20 - (2 x 3)</t>
  </si>
  <si>
    <t>20 + 2 - 3</t>
  </si>
  <si>
    <t>20 - 2 + 3</t>
  </si>
  <si>
    <t>20 + 2 + 3</t>
  </si>
  <si>
    <t>2 x 0 + 23</t>
  </si>
  <si>
    <t>20 + (2 x 3)</t>
  </si>
  <si>
    <t>20 x 2 - 3</t>
  </si>
  <si>
    <t>20 x 2 + 3</t>
  </si>
  <si>
    <t>20 x (-2 + 3)</t>
  </si>
  <si>
    <r>
      <t>(2 - 0! + 2)</t>
    </r>
    <r>
      <rPr>
        <vertAlign val="superscript"/>
        <sz val="11"/>
        <color theme="1"/>
        <rFont val="Tahoma"/>
        <family val="2"/>
      </rPr>
      <t>3</t>
    </r>
  </si>
  <si>
    <r>
      <t>(2 + 0)</t>
    </r>
    <r>
      <rPr>
        <vertAlign val="superscript"/>
        <sz val="11"/>
        <color theme="1"/>
        <rFont val="Tahoma"/>
        <family val="2"/>
      </rPr>
      <t>(2 + 3)</t>
    </r>
  </si>
  <si>
    <r>
      <t>2</t>
    </r>
    <r>
      <rPr>
        <vertAlign val="superscript"/>
        <sz val="11"/>
        <color theme="1"/>
        <rFont val="Tahoma"/>
        <family val="2"/>
      </rPr>
      <t>(-0! + 2 + 3)</t>
    </r>
  </si>
  <si>
    <r>
      <t>2 x 3</t>
    </r>
    <r>
      <rPr>
        <vertAlign val="superscript"/>
        <sz val="11"/>
        <color rgb="FF000000"/>
        <rFont val="Tahoma"/>
        <family val="2"/>
      </rPr>
      <t>2</t>
    </r>
    <r>
      <rPr>
        <sz val="11"/>
        <color rgb="FF000000"/>
        <rFont val="Tahoma"/>
        <family val="2"/>
      </rPr>
      <t xml:space="preserve"> - 0!</t>
    </r>
  </si>
  <si>
    <t>(2 + 2)! - 3 + 0!</t>
  </si>
  <si>
    <t>(2 + 0! - 2 + 3)!</t>
  </si>
  <si>
    <t>(2 - 0! + 2)! x 3</t>
  </si>
  <si>
    <t>(2 + 0) x 23</t>
  </si>
  <si>
    <t>20 ÷ 2 x 3</t>
  </si>
  <si>
    <t>20 ÷ 2 + 3</t>
  </si>
  <si>
    <r>
      <t>2</t>
    </r>
    <r>
      <rPr>
        <vertAlign val="superscript"/>
        <sz val="11"/>
        <color theme="1"/>
        <rFont val="Tahoma"/>
        <family val="2"/>
      </rPr>
      <t>(2 + 3)</t>
    </r>
    <r>
      <rPr>
        <sz val="11"/>
        <color theme="1"/>
        <rFont val="Tahoma"/>
        <family val="2"/>
      </rPr>
      <t xml:space="preserve"> - 0!</t>
    </r>
  </si>
  <si>
    <r>
      <t>2</t>
    </r>
    <r>
      <rPr>
        <vertAlign val="superscript"/>
        <sz val="11"/>
        <color theme="1"/>
        <rFont val="Tahoma"/>
        <family val="2"/>
      </rPr>
      <t>(2 + 3)</t>
    </r>
    <r>
      <rPr>
        <sz val="11"/>
        <color theme="1"/>
        <rFont val="Tahoma"/>
        <family val="2"/>
      </rPr>
      <t xml:space="preserve"> + 0!</t>
    </r>
  </si>
  <si>
    <r>
      <t>2 + (0! + 2)</t>
    </r>
    <r>
      <rPr>
        <vertAlign val="superscript"/>
        <sz val="11"/>
        <color theme="1"/>
        <rFont val="Tahoma"/>
        <family val="2"/>
      </rPr>
      <t>3</t>
    </r>
  </si>
  <si>
    <r>
      <t>20 + 2</t>
    </r>
    <r>
      <rPr>
        <vertAlign val="superscript"/>
        <sz val="11"/>
        <color theme="1"/>
        <rFont val="Tahoma"/>
        <family val="2"/>
      </rPr>
      <t>3</t>
    </r>
  </si>
  <si>
    <t>30 + 2 + 2</t>
  </si>
  <si>
    <t>32 + 2 + 0!</t>
  </si>
  <si>
    <t>(2 + 0!)! x 2 x 3</t>
  </si>
  <si>
    <t>(2 + 0! + 2)! x 3</t>
  </si>
  <si>
    <t>(2 + 0! + 2)! ÷ 3</t>
  </si>
  <si>
    <r>
      <t>(2 + 0!)!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+ 3</t>
    </r>
  </si>
  <si>
    <t>32 + (2 + 0!)!</t>
  </si>
  <si>
    <r>
      <t>(2 + 0!)! x 2</t>
    </r>
    <r>
      <rPr>
        <vertAlign val="superscript"/>
        <sz val="11"/>
        <color theme="1"/>
        <rFont val="Tahoma"/>
        <family val="2"/>
      </rPr>
      <t>3</t>
    </r>
  </si>
  <si>
    <r>
      <t>((2 x 3) + 0!)</t>
    </r>
    <r>
      <rPr>
        <vertAlign val="superscript"/>
        <sz val="11"/>
        <color theme="1"/>
        <rFont val="Tahoma"/>
        <family val="2"/>
      </rPr>
      <t>2</t>
    </r>
  </si>
  <si>
    <r>
      <t>(3! - 0!)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x 2</t>
    </r>
  </si>
  <si>
    <t>(2 + 0!)! + 2)! ÷ 3</t>
  </si>
  <si>
    <t>2 x 23 + 0!</t>
  </si>
  <si>
    <t>2 x 23 - 0!</t>
  </si>
  <si>
    <t>22 x (3 - 0!)</t>
  </si>
  <si>
    <r>
      <t>(20 + 2)</t>
    </r>
    <r>
      <rPr>
        <vertAlign val="superscript"/>
        <sz val="11"/>
        <color theme="1"/>
        <rFont val="Tahoma"/>
        <family val="2"/>
      </rPr>
      <t>3</t>
    </r>
  </si>
  <si>
    <t>202 x 3</t>
  </si>
  <si>
    <t>20 x 23</t>
  </si>
  <si>
    <t>20 x (2 + 3)</t>
  </si>
  <si>
    <r>
      <t>20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+ 3</t>
    </r>
  </si>
  <si>
    <r>
      <t>20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- 3</t>
    </r>
  </si>
  <si>
    <r>
      <t>(20 - 2)</t>
    </r>
    <r>
      <rPr>
        <vertAlign val="superscript"/>
        <sz val="11"/>
        <color theme="1"/>
        <rFont val="Tahoma"/>
        <family val="2"/>
      </rPr>
      <t>3</t>
    </r>
  </si>
  <si>
    <t>202 + 3</t>
  </si>
  <si>
    <t>202 - 3</t>
  </si>
  <si>
    <t>(20 + 2) x 3</t>
  </si>
  <si>
    <t>(2 + 0! +2)! + 3</t>
  </si>
  <si>
    <t>(2+0! + 2)! - 3</t>
  </si>
  <si>
    <r>
      <t>20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x 3</t>
    </r>
  </si>
  <si>
    <t>20 x 2 x 3</t>
  </si>
  <si>
    <t>(2 + 0 + 2)! x 3</t>
  </si>
  <si>
    <r>
      <t>2 x (0! + 2)</t>
    </r>
    <r>
      <rPr>
        <vertAlign val="superscript"/>
        <sz val="11"/>
        <color theme="1"/>
        <rFont val="Tahoma"/>
        <family val="2"/>
      </rPr>
      <t>3</t>
    </r>
  </si>
  <si>
    <t>Digits in year order 2023</t>
  </si>
  <si>
    <r>
      <t>202</t>
    </r>
    <r>
      <rPr>
        <vertAlign val="superscript"/>
        <sz val="11"/>
        <color theme="1"/>
        <rFont val="Tahoma"/>
        <family val="2"/>
      </rPr>
      <t>3</t>
    </r>
  </si>
  <si>
    <r>
      <t>20</t>
    </r>
    <r>
      <rPr>
        <vertAlign val="superscript"/>
        <sz val="11"/>
        <color theme="1"/>
        <rFont val="Tahoma"/>
        <family val="2"/>
      </rPr>
      <t>23</t>
    </r>
  </si>
  <si>
    <t>20 x 23!</t>
  </si>
  <si>
    <t>2023!</t>
  </si>
  <si>
    <r>
      <t>20</t>
    </r>
    <r>
      <rPr>
        <vertAlign val="superscript"/>
        <sz val="11"/>
        <color theme="1"/>
        <rFont val="Tahoma"/>
        <family val="2"/>
      </rPr>
      <t>(2 + 3)</t>
    </r>
  </si>
  <si>
    <r>
      <t>20!</t>
    </r>
    <r>
      <rPr>
        <vertAlign val="superscript"/>
        <sz val="11"/>
        <color theme="1"/>
        <rFont val="Tahoma"/>
        <family val="2"/>
      </rPr>
      <t>(2 + 3)</t>
    </r>
  </si>
  <si>
    <t>2023! 'breaks' excel and calculators</t>
  </si>
  <si>
    <t>Make these numbers using the digits 2, 0, 2 and 3 exactly once each.</t>
  </si>
  <si>
    <t>20 + 2 + 3 etc is OK</t>
  </si>
  <si>
    <t>https://spiremaths.co.uk/2023/</t>
  </si>
  <si>
    <t>Here for materials and spreadsheet</t>
  </si>
  <si>
    <t>Click here for materials and spreadsheet</t>
  </si>
  <si>
    <t>Which numbers "break" the calculator or spreadsheet?</t>
  </si>
  <si>
    <t>When does it happen?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</si>
</sst>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24"/>
      <color theme="1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1"/>
      <color theme="0"/>
      <name val="Tahoma"/>
      <family val="2"/>
    </font>
    <font>
      <u/>
      <sz val="11"/>
      <color rgb="FF008000"/>
      <name val="Calibri"/>
      <family val="2"/>
      <scheme val="minor"/>
    </font>
    <font>
      <vertAlign val="superscript"/>
      <sz val="11"/>
      <color theme="1"/>
      <name val="Tahoma"/>
      <family val="2"/>
    </font>
    <font>
      <b/>
      <sz val="20"/>
      <color rgb="FF008000"/>
      <name val="Tahoma"/>
      <family val="2"/>
    </font>
    <font>
      <sz val="11"/>
      <color rgb="FF008000"/>
      <name val="Arial"/>
      <family val="2"/>
    </font>
    <font>
      <b/>
      <sz val="11"/>
      <color rgb="FF008000"/>
      <name val="Tahoma"/>
      <family val="2"/>
    </font>
    <font>
      <sz val="8"/>
      <name val="Calibri"/>
      <family val="2"/>
      <scheme val="minor"/>
    </font>
    <font>
      <sz val="11"/>
      <color rgb="FF008000"/>
      <name val="Tahoma"/>
      <family val="2"/>
    </font>
    <font>
      <sz val="14"/>
      <color rgb="FF008000"/>
      <name val="Tahoma"/>
      <family val="2"/>
    </font>
    <font>
      <vertAlign val="superscript"/>
      <sz val="11"/>
      <color rgb="FF000000"/>
      <name val="Tahoma"/>
      <family val="2"/>
    </font>
    <font>
      <u/>
      <sz val="11"/>
      <color rgb="FFFFC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1B0F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9" borderId="0" xfId="0" applyFont="1" applyFill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9" fillId="2" borderId="1" xfId="0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top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3" fillId="0" borderId="0" xfId="35" applyFont="1" applyAlignment="1">
      <alignment vertical="center"/>
    </xf>
    <xf numFmtId="0" fontId="17" fillId="2" borderId="0" xfId="0" applyFont="1" applyFill="1" applyAlignment="1">
      <alignment vertical="center"/>
    </xf>
    <xf numFmtId="49" fontId="1" fillId="7" borderId="1" xfId="0" applyNumberFormat="1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49" fontId="19" fillId="7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8" borderId="6" xfId="0" applyNumberFormat="1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left" vertical="center"/>
    </xf>
    <xf numFmtId="0" fontId="12" fillId="10" borderId="6" xfId="0" applyFont="1" applyFill="1" applyBorder="1" applyAlignment="1">
      <alignment horizontal="left" vertical="center"/>
    </xf>
    <xf numFmtId="0" fontId="1" fillId="10" borderId="7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11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2" fillId="11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49" fontId="1" fillId="8" borderId="10" xfId="0" applyNumberFormat="1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2" fillId="9" borderId="0" xfId="35" applyFont="1" applyFill="1" applyAlignment="1">
      <alignment horizontal="left"/>
    </xf>
    <xf numFmtId="0" fontId="22" fillId="9" borderId="0" xfId="35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2" borderId="0" xfId="35" applyFont="1" applyFill="1" applyAlignment="1">
      <alignment horizontal="left" vertical="center"/>
    </xf>
    <xf numFmtId="0" fontId="13" fillId="0" borderId="0" xfId="35" applyFont="1" applyAlignment="1">
      <alignment vertical="center"/>
    </xf>
    <xf numFmtId="0" fontId="22" fillId="9" borderId="0" xfId="35" applyFont="1" applyFill="1" applyAlignment="1">
      <alignment horizontal="left" vertical="center"/>
    </xf>
    <xf numFmtId="0" fontId="3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35" applyFill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7" fillId="2" borderId="0" xfId="35" applyFill="1" applyAlignment="1">
      <alignment horizontal="left"/>
    </xf>
    <xf numFmtId="0" fontId="7" fillId="2" borderId="0" xfId="35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</cellXfs>
  <cellStyles count="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/>
    <cellStyle name="Normal" xfId="0" builtinId="0"/>
  </cellStyles>
  <dxfs count="95"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strike val="0"/>
        <u val="none"/>
        <color rgb="FFFFFF00"/>
      </font>
      <fill>
        <patternFill>
          <bgColor rgb="FFFFFF00"/>
        </patternFill>
      </fill>
    </dxf>
    <dxf>
      <font>
        <strike val="0"/>
        <u val="none"/>
        <color rgb="FFFFFF00"/>
      </font>
      <fill>
        <patternFill>
          <bgColor rgb="FFFFFF00"/>
        </patternFill>
      </fill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theme="1"/>
        </left>
      </border>
    </dxf>
    <dxf>
      <font>
        <color rgb="FF01B0F0"/>
      </font>
      <fill>
        <patternFill>
          <bgColor rgb="FF01B0F0"/>
        </patternFill>
      </fill>
      <border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  <border>
        <left style="thin">
          <color auto="1"/>
        </left>
        <right style="thin">
          <color auto="1"/>
        </right>
      </border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auto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theme="1"/>
        </left>
      </border>
    </dxf>
    <dxf>
      <font>
        <color theme="0"/>
      </font>
      <fill>
        <patternFill>
          <bgColor theme="0"/>
        </patternFill>
      </fill>
      <border>
        <right style="thin">
          <color auto="1"/>
        </right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8000"/>
      <color rgb="FF01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$D$6" max="9" min="1" page="10" val="2"/>
</file>

<file path=xl/ctrlProps/ctrlProp2.xml><?xml version="1.0" encoding="utf-8"?>
<formControlPr xmlns="http://schemas.microsoft.com/office/spreadsheetml/2009/9/main" objectType="Spin" dx="15" fmlaLink="$F$6" max="9" page="10" val="0"/>
</file>

<file path=xl/ctrlProps/ctrlProp3.xml><?xml version="1.0" encoding="utf-8"?>
<formControlPr xmlns="http://schemas.microsoft.com/office/spreadsheetml/2009/9/main" objectType="Spin" dx="15" fmlaLink="$H$6" max="9" page="10" val="2"/>
</file>

<file path=xl/ctrlProps/ctrlProp4.xml><?xml version="1.0" encoding="utf-8"?>
<formControlPr xmlns="http://schemas.microsoft.com/office/spreadsheetml/2009/9/main" objectType="Spin" dx="15" fmlaLink="$J$6" max="9" page="10" val="3"/>
</file>

<file path=xl/ctrlProps/ctrlProp5.xml><?xml version="1.0" encoding="utf-8"?>
<formControlPr xmlns="http://schemas.microsoft.com/office/spreadsheetml/2009/9/main" objectType="Spin" dx="0" fmlaLink="$O$1" max="1" page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0</xdr:row>
          <xdr:rowOff>50800</xdr:rowOff>
        </xdr:from>
        <xdr:to>
          <xdr:col>4</xdr:col>
          <xdr:colOff>0</xdr:colOff>
          <xdr:row>2</xdr:row>
          <xdr:rowOff>88900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50800</xdr:rowOff>
        </xdr:from>
        <xdr:to>
          <xdr:col>6</xdr:col>
          <xdr:colOff>0</xdr:colOff>
          <xdr:row>2</xdr:row>
          <xdr:rowOff>88900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0</xdr:row>
          <xdr:rowOff>50800</xdr:rowOff>
        </xdr:from>
        <xdr:to>
          <xdr:col>8</xdr:col>
          <xdr:colOff>0</xdr:colOff>
          <xdr:row>2</xdr:row>
          <xdr:rowOff>88900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0</xdr:row>
          <xdr:rowOff>50800</xdr:rowOff>
        </xdr:from>
        <xdr:to>
          <xdr:col>10</xdr:col>
          <xdr:colOff>0</xdr:colOff>
          <xdr:row>2</xdr:row>
          <xdr:rowOff>88900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990600</xdr:colOff>
          <xdr:row>0</xdr:row>
          <xdr:rowOff>76200</xdr:rowOff>
        </xdr:from>
        <xdr:to>
          <xdr:col>2</xdr:col>
          <xdr:colOff>1168400</xdr:colOff>
          <xdr:row>2</xdr:row>
          <xdr:rowOff>114300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piremaths.co.uk/yr2021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hyperlink" Target="https://spiremaths.co.uk/2023/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https://spiremaths.co.uk/2023/" TargetMode="External"/><Relationship Id="rId1" Type="http://schemas.openxmlformats.org/officeDocument/2006/relationships/hyperlink" Target="https://spiremaths.co.uk/four4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piremaths.co.uk/2023/" TargetMode="External"/><Relationship Id="rId2" Type="http://schemas.openxmlformats.org/officeDocument/2006/relationships/hyperlink" Target="https://spiremaths.co.uk/2023/" TargetMode="External"/><Relationship Id="rId1" Type="http://schemas.openxmlformats.org/officeDocument/2006/relationships/hyperlink" Target="https://spiremaths.co.uk/four4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piremaths.co.uk/2023/" TargetMode="External"/><Relationship Id="rId2" Type="http://schemas.openxmlformats.org/officeDocument/2006/relationships/hyperlink" Target="https://spiremaths.co.uk/2023/" TargetMode="External"/><Relationship Id="rId1" Type="http://schemas.openxmlformats.org/officeDocument/2006/relationships/hyperlink" Target="https://spiremaths.co.uk/four4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spiremaths.co.uk/2023/" TargetMode="External"/><Relationship Id="rId1" Type="http://schemas.openxmlformats.org/officeDocument/2006/relationships/hyperlink" Target="https://spiremaths.co.uk/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98A2-F18E-CE48-B94B-BB2E72F891FB}">
  <dimension ref="A1:V15"/>
  <sheetViews>
    <sheetView workbookViewId="0">
      <pane xSplit="14" ySplit="57" topLeftCell="O58" activePane="bottomRight" state="frozen"/>
      <selection pane="topRight" activeCell="O1" sqref="O1"/>
      <selection pane="bottomLeft" activeCell="A58" sqref="A58"/>
      <selection pane="bottomRight" activeCell="E10" sqref="E10:L10"/>
    </sheetView>
  </sheetViews>
  <sheetFormatPr baseColWidth="10" defaultRowHeight="14" x14ac:dyDescent="0.2"/>
  <cols>
    <col min="1" max="1" width="10.83203125" style="41"/>
    <col min="2" max="2" width="10.83203125" style="29"/>
    <col min="3" max="3" width="16.5" style="29" customWidth="1"/>
    <col min="4" max="4" width="2.1640625" style="29" customWidth="1"/>
    <col min="5" max="5" width="6.83203125" style="29" customWidth="1"/>
    <col min="6" max="6" width="2.1640625" style="29" customWidth="1"/>
    <col min="7" max="7" width="6.83203125" style="29" customWidth="1"/>
    <col min="8" max="8" width="2.1640625" style="29" customWidth="1"/>
    <col min="9" max="9" width="6.83203125" style="29" customWidth="1"/>
    <col min="10" max="10" width="2.1640625" style="29" customWidth="1"/>
    <col min="11" max="11" width="6.83203125" style="29" customWidth="1"/>
    <col min="12" max="12" width="2.1640625" style="29" customWidth="1"/>
    <col min="13" max="16384" width="10.83203125" style="29"/>
  </cols>
  <sheetData>
    <row r="1" spans="1:22" ht="25" x14ac:dyDescent="0.2">
      <c r="A1" s="40">
        <f>Display!D4</f>
        <v>2023</v>
      </c>
      <c r="B1" s="30" t="s">
        <v>13</v>
      </c>
      <c r="P1" s="29">
        <f>Display!P1</f>
        <v>0</v>
      </c>
      <c r="R1" s="29">
        <f>Display!R1</f>
        <v>0</v>
      </c>
      <c r="T1" s="29">
        <f>Display!T1</f>
        <v>0</v>
      </c>
      <c r="V1" s="29">
        <f>Display!V1</f>
        <v>0</v>
      </c>
    </row>
    <row r="2" spans="1:22" x14ac:dyDescent="0.2">
      <c r="A2" s="41" t="s">
        <v>14</v>
      </c>
      <c r="B2" s="27"/>
      <c r="P2" s="29">
        <f>Display!P2</f>
        <v>2</v>
      </c>
      <c r="R2" s="29">
        <f>Display!R2</f>
        <v>3</v>
      </c>
      <c r="T2" s="29">
        <f>Display!T2</f>
        <v>2</v>
      </c>
      <c r="V2" s="29">
        <f>Display!V2</f>
        <v>2</v>
      </c>
    </row>
    <row r="3" spans="1:22" ht="15" x14ac:dyDescent="0.2">
      <c r="A3" s="42" t="s">
        <v>11</v>
      </c>
      <c r="P3" s="29">
        <f>Display!P3</f>
        <v>0</v>
      </c>
      <c r="R3" s="29">
        <f>Display!R3</f>
        <v>1</v>
      </c>
      <c r="T3" s="29">
        <f>Display!T3</f>
        <v>0</v>
      </c>
      <c r="V3" s="29">
        <f>Display!V3</f>
        <v>0</v>
      </c>
    </row>
    <row r="4" spans="1:22" x14ac:dyDescent="0.2">
      <c r="D4" s="32"/>
      <c r="E4" s="33"/>
      <c r="F4" s="33"/>
      <c r="G4" s="33"/>
      <c r="H4" s="33"/>
      <c r="I4" s="33"/>
      <c r="J4" s="33"/>
      <c r="K4" s="33"/>
      <c r="L4" s="34"/>
      <c r="P4" s="29">
        <f>Display!P4</f>
        <v>1</v>
      </c>
      <c r="R4" s="29">
        <f>Display!R4</f>
        <v>3</v>
      </c>
      <c r="T4" s="29">
        <f>Display!T4</f>
        <v>1</v>
      </c>
      <c r="V4" s="29">
        <f>Display!V4</f>
        <v>2</v>
      </c>
    </row>
    <row r="5" spans="1:22" x14ac:dyDescent="0.2">
      <c r="A5" s="43" t="s">
        <v>15</v>
      </c>
      <c r="D5" s="35"/>
      <c r="E5" s="11"/>
      <c r="G5" s="11"/>
      <c r="I5" s="11"/>
      <c r="K5" s="11"/>
      <c r="L5" s="36"/>
      <c r="P5" s="29">
        <f>Display!P5</f>
        <v>0</v>
      </c>
      <c r="R5" s="29">
        <f>Display!R5</f>
        <v>0</v>
      </c>
      <c r="T5" s="29">
        <f>Display!T5</f>
        <v>0</v>
      </c>
      <c r="V5" s="29">
        <f>Display!V5</f>
        <v>0</v>
      </c>
    </row>
    <row r="6" spans="1:22" ht="1" customHeight="1" x14ac:dyDescent="0.2">
      <c r="D6" s="35"/>
      <c r="E6" s="13"/>
      <c r="G6" s="13"/>
      <c r="I6" s="13"/>
      <c r="K6" s="13"/>
      <c r="L6" s="36"/>
    </row>
    <row r="7" spans="1:22" x14ac:dyDescent="0.2">
      <c r="A7" s="76" t="s">
        <v>16</v>
      </c>
      <c r="B7" s="77"/>
      <c r="C7" s="77"/>
      <c r="D7" s="35"/>
      <c r="E7" s="11"/>
      <c r="G7" s="11"/>
      <c r="I7" s="11"/>
      <c r="K7" s="11"/>
      <c r="L7" s="36"/>
    </row>
    <row r="8" spans="1:22" x14ac:dyDescent="0.2">
      <c r="A8" s="77"/>
      <c r="B8" s="77"/>
      <c r="C8" s="77"/>
      <c r="D8" s="37"/>
      <c r="E8" s="38"/>
      <c r="F8" s="38"/>
      <c r="G8" s="38"/>
      <c r="H8" s="38"/>
      <c r="I8" s="38"/>
      <c r="J8" s="38"/>
      <c r="K8" s="38"/>
      <c r="L8" s="39"/>
    </row>
    <row r="9" spans="1:22" x14ac:dyDescent="0.2">
      <c r="A9" s="77"/>
      <c r="B9" s="77"/>
      <c r="C9" s="77"/>
    </row>
    <row r="10" spans="1:22" ht="15" x14ac:dyDescent="0.2">
      <c r="A10" s="77"/>
      <c r="B10" s="77"/>
      <c r="C10" s="77"/>
      <c r="E10" s="78" t="s">
        <v>18</v>
      </c>
      <c r="F10" s="79"/>
      <c r="G10" s="79"/>
      <c r="H10" s="79"/>
      <c r="I10" s="79"/>
      <c r="J10" s="79"/>
      <c r="K10" s="79"/>
      <c r="L10" s="79"/>
    </row>
    <row r="12" spans="1:22" x14ac:dyDescent="0.2">
      <c r="A12" s="43" t="s">
        <v>17</v>
      </c>
    </row>
    <row r="13" spans="1:22" ht="15" customHeight="1" x14ac:dyDescent="0.2"/>
    <row r="14" spans="1:22" ht="1" customHeight="1" x14ac:dyDescent="0.2"/>
    <row r="15" spans="1:22" ht="15" customHeight="1" x14ac:dyDescent="0.2"/>
  </sheetData>
  <mergeCells count="2">
    <mergeCell ref="A7:C10"/>
    <mergeCell ref="E10:L10"/>
  </mergeCells>
  <conditionalFormatting sqref="E6">
    <cfRule type="expression" dxfId="94" priority="73">
      <formula>IF(P3=0,0,1)</formula>
    </cfRule>
  </conditionalFormatting>
  <conditionalFormatting sqref="E5">
    <cfRule type="expression" dxfId="93" priority="67">
      <formula>IF(P2=3,1,0)</formula>
    </cfRule>
    <cfRule type="expression" dxfId="92" priority="68">
      <formula>IF(P2=2,1,0)</formula>
    </cfRule>
    <cfRule type="expression" dxfId="91" priority="69">
      <formula>IF(P2=1,1,0)</formula>
    </cfRule>
  </conditionalFormatting>
  <conditionalFormatting sqref="E7">
    <cfRule type="expression" dxfId="90" priority="55">
      <formula>IF(P4=3,1,0)</formula>
    </cfRule>
    <cfRule type="expression" dxfId="89" priority="56">
      <formula>IF(P4=2,1,0)</formula>
    </cfRule>
    <cfRule type="expression" dxfId="88" priority="57">
      <formula>IF(P4=1,1,0)</formula>
    </cfRule>
  </conditionalFormatting>
  <conditionalFormatting sqref="G6">
    <cfRule type="expression" dxfId="87" priority="45">
      <formula>IF(R3=0,0,1)</formula>
    </cfRule>
  </conditionalFormatting>
  <conditionalFormatting sqref="G5">
    <cfRule type="expression" dxfId="86" priority="42">
      <formula>IF(R2=3,1,0)</formula>
    </cfRule>
    <cfRule type="expression" dxfId="85" priority="43">
      <formula>IF(R2=2,1,0)</formula>
    </cfRule>
    <cfRule type="expression" dxfId="84" priority="44">
      <formula>IF(R2=1,1,0)</formula>
    </cfRule>
  </conditionalFormatting>
  <conditionalFormatting sqref="G7">
    <cfRule type="expression" dxfId="83" priority="39">
      <formula>IF(R4=3,1,0)</formula>
    </cfRule>
    <cfRule type="expression" dxfId="82" priority="40">
      <formula>IF(R4=2,1,0)</formula>
    </cfRule>
    <cfRule type="expression" dxfId="81" priority="41">
      <formula>IF(R4=1,1,0)</formula>
    </cfRule>
  </conditionalFormatting>
  <conditionalFormatting sqref="I6">
    <cfRule type="expression" dxfId="80" priority="38">
      <formula>IF(T3=0,0,1)</formula>
    </cfRule>
  </conditionalFormatting>
  <conditionalFormatting sqref="I5">
    <cfRule type="expression" dxfId="79" priority="35">
      <formula>IF(T2=3,1,0)</formula>
    </cfRule>
    <cfRule type="expression" dxfId="78" priority="36">
      <formula>IF(T2=2,1,0)</formula>
    </cfRule>
    <cfRule type="expression" dxfId="77" priority="37">
      <formula>IF(T2=1,1,0)</formula>
    </cfRule>
  </conditionalFormatting>
  <conditionalFormatting sqref="I7">
    <cfRule type="expression" dxfId="76" priority="32">
      <formula>IF(T4=3,1,0)</formula>
    </cfRule>
    <cfRule type="expression" dxfId="75" priority="33">
      <formula>IF(T4=2,1,0)</formula>
    </cfRule>
    <cfRule type="expression" dxfId="74" priority="34">
      <formula>IF(T4=1,1,0)</formula>
    </cfRule>
  </conditionalFormatting>
  <conditionalFormatting sqref="E4 G4">
    <cfRule type="expression" dxfId="73" priority="24">
      <formula>IF(P1=0,1,0)</formula>
    </cfRule>
  </conditionalFormatting>
  <conditionalFormatting sqref="I4">
    <cfRule type="expression" dxfId="72" priority="18">
      <formula>IF(T1=0,1,0)</formula>
    </cfRule>
  </conditionalFormatting>
  <conditionalFormatting sqref="K4">
    <cfRule type="expression" dxfId="71" priority="17">
      <formula>IF(V1=0,1,0)</formula>
    </cfRule>
  </conditionalFormatting>
  <conditionalFormatting sqref="E8 I8 G8">
    <cfRule type="expression" dxfId="70" priority="16">
      <formula>IF(P5=0,1,0)</formula>
    </cfRule>
  </conditionalFormatting>
  <conditionalFormatting sqref="K8">
    <cfRule type="expression" dxfId="69" priority="15">
      <formula>IF(V5=0,1,0)</formula>
    </cfRule>
  </conditionalFormatting>
  <conditionalFormatting sqref="K6">
    <cfRule type="expression" dxfId="68" priority="7">
      <formula>IF(V3=0,0,1)</formula>
    </cfRule>
  </conditionalFormatting>
  <conditionalFormatting sqref="K5">
    <cfRule type="expression" dxfId="67" priority="4">
      <formula>IF(V2=3,1,0)</formula>
    </cfRule>
    <cfRule type="expression" dxfId="66" priority="5">
      <formula>IF(V2=2,1,0)</formula>
    </cfRule>
    <cfRule type="expression" dxfId="65" priority="6">
      <formula>IF(V2=1,1,0)</formula>
    </cfRule>
  </conditionalFormatting>
  <conditionalFormatting sqref="K7">
    <cfRule type="expression" dxfId="64" priority="1">
      <formula>IF(V4=3,1,0)</formula>
    </cfRule>
    <cfRule type="expression" dxfId="63" priority="2">
      <formula>IF(V4=2,1,0)</formula>
    </cfRule>
    <cfRule type="expression" dxfId="62" priority="3">
      <formula>IF(V4=1,1,0)</formula>
    </cfRule>
  </conditionalFormatting>
  <hyperlinks>
    <hyperlink ref="A3" r:id="rId1" xr:uid="{19711E45-3468-8742-917E-499FDB4F59F7}"/>
    <hyperlink ref="E10" location="'2021Display'!A1" display="Go to 2021 Display Activity" xr:uid="{531C9552-65D0-4945-A461-47BE278EB9FB}"/>
    <hyperlink ref="E10:L10" location="Display!A1" display="Go to Display Activity" xr:uid="{A0C41B33-0373-C141-95BC-1D770019D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zoomScale="200" zoomScaleNormal="200" zoomScalePageLayoutView="200" workbookViewId="0">
      <pane xSplit="14" ySplit="20" topLeftCell="O21" activePane="bottomRight" state="frozen"/>
      <selection pane="topRight" activeCell="O1" sqref="O1"/>
      <selection pane="bottomLeft" activeCell="A21" sqref="A21"/>
      <selection pane="bottomRight" activeCell="A20" sqref="A20:I20"/>
    </sheetView>
  </sheetViews>
  <sheetFormatPr baseColWidth="10" defaultColWidth="9.1640625" defaultRowHeight="14" x14ac:dyDescent="0.2"/>
  <cols>
    <col min="1" max="1" width="13" style="2" customWidth="1"/>
    <col min="2" max="2" width="16.1640625" style="2" customWidth="1"/>
    <col min="3" max="3" width="26.5" style="2" customWidth="1"/>
    <col min="4" max="4" width="3.33203125" style="2" customWidth="1"/>
    <col min="5" max="5" width="1.33203125" style="2" customWidth="1"/>
    <col min="6" max="6" width="3.33203125" style="2" customWidth="1"/>
    <col min="7" max="7" width="1.33203125" style="2" customWidth="1"/>
    <col min="8" max="8" width="3.33203125" style="2" customWidth="1"/>
    <col min="9" max="9" width="1.33203125" style="2" customWidth="1"/>
    <col min="10" max="10" width="3.33203125" style="2" customWidth="1"/>
    <col min="11" max="11" width="1.33203125" style="2" customWidth="1"/>
    <col min="12" max="14" width="9.1640625" style="2"/>
    <col min="15" max="15" width="2.6640625" style="2" customWidth="1"/>
    <col min="16" max="16" width="2.6640625" style="31" customWidth="1"/>
    <col min="17" max="21" width="2.6640625" style="2" customWidth="1"/>
    <col min="22" max="22" width="2.6640625" style="31" customWidth="1"/>
    <col min="23" max="16384" width="9.1640625" style="2"/>
  </cols>
  <sheetData>
    <row r="1" spans="1:22" x14ac:dyDescent="0.2">
      <c r="A1" s="1" t="s">
        <v>0</v>
      </c>
      <c r="B1" s="1" t="s">
        <v>1</v>
      </c>
      <c r="C1" s="8"/>
      <c r="D1" s="9"/>
      <c r="E1" s="9"/>
      <c r="F1" s="9"/>
      <c r="G1" s="9"/>
      <c r="H1" s="9"/>
      <c r="I1" s="9"/>
      <c r="J1" s="9"/>
      <c r="K1" s="9"/>
      <c r="L1" s="85" t="s">
        <v>5</v>
      </c>
      <c r="M1" s="85"/>
      <c r="N1" s="10"/>
      <c r="O1" s="17">
        <v>0</v>
      </c>
      <c r="P1" s="31">
        <f>IF(OR(D$6=1,D$6=4,D$6=6),1,0)</f>
        <v>0</v>
      </c>
      <c r="Q1" s="31"/>
      <c r="R1" s="31">
        <f>IF(OR(F$6=1,F$6=4,F$6=6),1,0)</f>
        <v>0</v>
      </c>
      <c r="S1" s="31"/>
      <c r="T1" s="31">
        <f>IF(OR(H$6=1,H$6=4,H$6=6),1,0)</f>
        <v>0</v>
      </c>
      <c r="U1" s="31"/>
      <c r="V1" s="31">
        <f>IF(OR(J$6=1,J$6=4,J$6=6),1,0)</f>
        <v>0</v>
      </c>
    </row>
    <row r="2" spans="1:22" x14ac:dyDescent="0.2">
      <c r="A2" s="3">
        <v>0</v>
      </c>
      <c r="B2" s="7">
        <v>6</v>
      </c>
      <c r="C2" s="6"/>
      <c r="D2" s="11"/>
      <c r="E2" s="11"/>
      <c r="F2" s="11"/>
      <c r="G2" s="11"/>
      <c r="H2" s="11"/>
      <c r="I2" s="11"/>
      <c r="J2" s="11"/>
      <c r="K2" s="11"/>
      <c r="L2" s="85"/>
      <c r="M2" s="85"/>
      <c r="N2" s="12"/>
      <c r="O2" s="17" t="str">
        <f>IF(O1=0,"Up","Down")</f>
        <v>Up</v>
      </c>
      <c r="P2" s="31">
        <f>IF(OR(D$6=5,D$6=6),1,IF(OR(D$6=1,D$6=2,D$6=3,D$6=7),2,3))</f>
        <v>2</v>
      </c>
      <c r="Q2" s="31"/>
      <c r="R2" s="31">
        <f>IF(OR(F$6=5,F$6=6),1,IF(OR(F$6=1,F$6=2,F$6=3,F$6=7),2,3))</f>
        <v>3</v>
      </c>
      <c r="S2" s="31"/>
      <c r="T2" s="31">
        <f>IF(OR(H$6=5,H$6=6),1,IF(OR(H$6=1,H$6=2,H$6=3,H$6=7),2,3))</f>
        <v>2</v>
      </c>
      <c r="U2" s="31"/>
      <c r="V2" s="31">
        <f>IF(OR(J$6=5,J$6=6),1,IF(OR(J$6=1,J$6=2,J$6=3,J$6=7),2,3))</f>
        <v>2</v>
      </c>
    </row>
    <row r="3" spans="1:22" x14ac:dyDescent="0.2">
      <c r="A3" s="3">
        <f>A2+1</f>
        <v>1</v>
      </c>
      <c r="B3" s="7">
        <v>2</v>
      </c>
      <c r="C3" s="6"/>
      <c r="D3" s="11"/>
      <c r="E3" s="11"/>
      <c r="F3" s="11"/>
      <c r="G3" s="11"/>
      <c r="H3" s="11"/>
      <c r="I3" s="11"/>
      <c r="J3" s="11"/>
      <c r="K3" s="11"/>
      <c r="L3" s="85"/>
      <c r="M3" s="85"/>
      <c r="N3" s="12"/>
      <c r="O3" s="17" t="str">
        <f>IF(O1=0,"see","hide")</f>
        <v>see</v>
      </c>
      <c r="P3" s="31">
        <f>IF(OR(D$6=1,D$6=0,D$6=7),1,0)</f>
        <v>0</v>
      </c>
      <c r="Q3" s="31"/>
      <c r="R3" s="31">
        <f>IF(OR(F$6=1,F$6=0,F$6=7),1,0)</f>
        <v>1</v>
      </c>
      <c r="S3" s="31"/>
      <c r="T3" s="31">
        <f>IF(OR(H$6=1,H$6=0,H$6=7),1,0)</f>
        <v>0</v>
      </c>
      <c r="U3" s="31"/>
      <c r="V3" s="31">
        <f>IF(OR(J$6=1,J$6=0,J$6=7),1,0)</f>
        <v>0</v>
      </c>
    </row>
    <row r="4" spans="1:22" x14ac:dyDescent="0.2">
      <c r="A4" s="3">
        <f t="shared" ref="A4:A11" si="0">A3+1</f>
        <v>2</v>
      </c>
      <c r="B4" s="7">
        <v>5</v>
      </c>
      <c r="C4" s="92" t="str">
        <f>CONCATENATE("Click ",O2," arrow above to ",O3,"  matches needed to make each of digits from 0 to 9.")</f>
        <v>Click Up arrow above to see  matches needed to make each of digits from 0 to 9.</v>
      </c>
      <c r="D4" s="88">
        <f>D6*1000+F6*100+H6*10+J6</f>
        <v>2023</v>
      </c>
      <c r="E4" s="88"/>
      <c r="F4" s="88"/>
      <c r="G4" s="88"/>
      <c r="H4" s="88"/>
      <c r="I4" s="88"/>
      <c r="J4" s="88"/>
      <c r="K4" s="89"/>
      <c r="L4" s="11"/>
      <c r="M4" s="11"/>
      <c r="N4" s="12"/>
      <c r="O4" s="17"/>
      <c r="P4" s="31">
        <f>IF(D$6=2,1,IF(OR(D$6=0,D$6=6,D$6=8),3,2))</f>
        <v>1</v>
      </c>
      <c r="Q4" s="31"/>
      <c r="R4" s="31">
        <f>IF(F$6=2,1,IF(OR(F$6=0,F$6=6,F$6=8),3,2))</f>
        <v>3</v>
      </c>
      <c r="S4" s="31"/>
      <c r="T4" s="31">
        <f>IF(H$6=2,1,IF(OR(H$6=0,H$6=6,H$6=8),3,2))</f>
        <v>1</v>
      </c>
      <c r="U4" s="31"/>
      <c r="V4" s="31">
        <f>IF(J$6=2,1,IF(OR(J$6=0,J$6=6,J$6=8),3,2))</f>
        <v>2</v>
      </c>
    </row>
    <row r="5" spans="1:22" x14ac:dyDescent="0.2">
      <c r="A5" s="3">
        <f t="shared" si="0"/>
        <v>3</v>
      </c>
      <c r="B5" s="7">
        <v>5</v>
      </c>
      <c r="C5" s="93"/>
      <c r="D5" s="88"/>
      <c r="E5" s="88"/>
      <c r="F5" s="88"/>
      <c r="G5" s="88"/>
      <c r="H5" s="88"/>
      <c r="I5" s="88"/>
      <c r="J5" s="88"/>
      <c r="K5" s="89"/>
      <c r="L5" s="11"/>
      <c r="M5" s="11"/>
      <c r="N5" s="12"/>
      <c r="O5" s="17"/>
      <c r="P5" s="31">
        <f>IF(OR(D$6=1,D$6=4,D$6=7,D$6=9),1,0)</f>
        <v>0</v>
      </c>
      <c r="Q5" s="31"/>
      <c r="R5" s="31">
        <f>IF(OR(F$6=1,F$6=4,F$6=7,F$6=9),1,0)</f>
        <v>0</v>
      </c>
      <c r="S5" s="31"/>
      <c r="T5" s="31">
        <f>IF(OR(H$6=1,H$6=4,H$6=7,H$6=9),1,0)</f>
        <v>0</v>
      </c>
      <c r="U5" s="31"/>
      <c r="V5" s="31">
        <f>IF(OR(J$6=1,J$6=4,J$6=7,J$6=9),1,0)</f>
        <v>0</v>
      </c>
    </row>
    <row r="6" spans="1:22" ht="15" x14ac:dyDescent="0.2">
      <c r="A6" s="3">
        <f t="shared" si="0"/>
        <v>4</v>
      </c>
      <c r="B6" s="7">
        <v>4</v>
      </c>
      <c r="C6" s="93"/>
      <c r="D6" s="86">
        <v>2</v>
      </c>
      <c r="E6" s="87"/>
      <c r="F6" s="86">
        <v>0</v>
      </c>
      <c r="G6" s="87"/>
      <c r="H6" s="86">
        <v>2</v>
      </c>
      <c r="I6" s="87"/>
      <c r="J6" s="86">
        <v>3</v>
      </c>
      <c r="K6" s="87"/>
      <c r="L6" s="5" t="s">
        <v>3</v>
      </c>
      <c r="M6" s="11"/>
      <c r="N6" s="12"/>
    </row>
    <row r="7" spans="1:22" ht="15" x14ac:dyDescent="0.2">
      <c r="A7" s="3">
        <f t="shared" si="0"/>
        <v>5</v>
      </c>
      <c r="B7" s="7">
        <v>5</v>
      </c>
      <c r="C7" s="4" t="s">
        <v>2</v>
      </c>
      <c r="D7" s="90">
        <f>LOOKUP(D6,$A$2:$A$11,$B$2:$B$11)</f>
        <v>5</v>
      </c>
      <c r="E7" s="91"/>
      <c r="F7" s="90">
        <f>LOOKUP(F6,$A$2:$A$11,$B$2:$B$11)</f>
        <v>6</v>
      </c>
      <c r="G7" s="91"/>
      <c r="H7" s="90">
        <f>LOOKUP(H6,$A$2:$A$11,$B$2:$B$11)</f>
        <v>5</v>
      </c>
      <c r="I7" s="91"/>
      <c r="J7" s="90">
        <f>LOOKUP(J6,$A$2:$A$11,$B$2:$B$11)</f>
        <v>5</v>
      </c>
      <c r="K7" s="91"/>
      <c r="L7" s="5">
        <f>SUM(D7:J7)</f>
        <v>21</v>
      </c>
      <c r="M7" s="11"/>
      <c r="N7" s="12"/>
    </row>
    <row r="8" spans="1:22" ht="14.25" customHeight="1" x14ac:dyDescent="0.2">
      <c r="A8" s="3">
        <f t="shared" si="0"/>
        <v>6</v>
      </c>
      <c r="B8" s="7">
        <v>6</v>
      </c>
      <c r="C8" s="84" t="s">
        <v>27</v>
      </c>
      <c r="D8" s="84"/>
      <c r="E8" s="84"/>
      <c r="F8" s="84"/>
      <c r="G8" s="84"/>
      <c r="H8" s="84"/>
      <c r="I8" s="84"/>
      <c r="J8" s="84"/>
      <c r="K8" s="84"/>
      <c r="L8" s="84"/>
      <c r="M8" s="11"/>
      <c r="N8" s="12"/>
    </row>
    <row r="9" spans="1:22" ht="15" customHeight="1" x14ac:dyDescent="0.2">
      <c r="A9" s="3">
        <f t="shared" si="0"/>
        <v>7</v>
      </c>
      <c r="B9" s="7">
        <v>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11"/>
      <c r="N9" s="12"/>
    </row>
    <row r="10" spans="1:22" ht="15" customHeight="1" x14ac:dyDescent="0.2">
      <c r="A10" s="3">
        <f t="shared" si="0"/>
        <v>8</v>
      </c>
      <c r="B10" s="7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1"/>
      <c r="N10" s="12"/>
    </row>
    <row r="11" spans="1:22" ht="14" customHeight="1" x14ac:dyDescent="0.2">
      <c r="A11" s="3">
        <f t="shared" si="0"/>
        <v>9</v>
      </c>
      <c r="B11" s="7">
        <v>6</v>
      </c>
      <c r="C11" s="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22" ht="1" customHeight="1" x14ac:dyDescent="0.2">
      <c r="A12" s="81" t="s">
        <v>4</v>
      </c>
      <c r="B12" s="82"/>
      <c r="C12" s="6"/>
      <c r="D12" s="13"/>
      <c r="E12" s="11"/>
      <c r="F12" s="13"/>
      <c r="G12" s="11"/>
      <c r="H12" s="13"/>
      <c r="I12" s="11"/>
      <c r="J12" s="13"/>
      <c r="K12" s="11"/>
      <c r="L12" s="11"/>
      <c r="M12" s="11"/>
      <c r="N12" s="12"/>
    </row>
    <row r="13" spans="1:22" ht="14" customHeight="1" x14ac:dyDescent="0.2">
      <c r="A13" s="82"/>
      <c r="B13" s="82"/>
      <c r="C13" s="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22" ht="1" customHeight="1" x14ac:dyDescent="0.2">
      <c r="A14" s="82"/>
      <c r="B14" s="82"/>
      <c r="C14" s="6"/>
      <c r="D14" s="13"/>
      <c r="E14" s="11"/>
      <c r="F14" s="13"/>
      <c r="G14" s="11"/>
      <c r="H14" s="13"/>
      <c r="I14" s="11"/>
      <c r="J14" s="13"/>
      <c r="K14" s="11"/>
      <c r="L14" s="11"/>
      <c r="M14" s="11"/>
      <c r="N14" s="12"/>
    </row>
    <row r="15" spans="1:22" ht="14" customHeight="1" x14ac:dyDescent="0.2">
      <c r="A15" s="82"/>
      <c r="B15" s="82"/>
      <c r="C15" s="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22" ht="1" customHeight="1" x14ac:dyDescent="0.2">
      <c r="A16" s="83"/>
      <c r="B16" s="83"/>
      <c r="C16" s="6"/>
      <c r="D16" s="13"/>
      <c r="E16" s="11"/>
      <c r="F16" s="13"/>
      <c r="G16" s="11"/>
      <c r="H16" s="13"/>
      <c r="I16" s="11"/>
      <c r="J16" s="13"/>
      <c r="K16" s="11"/>
      <c r="L16" s="11"/>
      <c r="M16" s="11"/>
      <c r="N16" s="12"/>
    </row>
    <row r="17" spans="1:14" ht="30" customHeight="1" x14ac:dyDescent="0.2">
      <c r="A17" s="83"/>
      <c r="B17" s="8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4" ht="14" customHeight="1" x14ac:dyDescent="0.2"/>
    <row r="19" spans="1:14" x14ac:dyDescent="0.2">
      <c r="A19" s="2" t="s">
        <v>10</v>
      </c>
    </row>
    <row r="20" spans="1:14" ht="15" x14ac:dyDescent="0.2">
      <c r="A20" s="74" t="s">
        <v>105</v>
      </c>
      <c r="B20" s="75"/>
      <c r="C20" s="75"/>
      <c r="D20" s="75"/>
      <c r="E20" s="80" t="s">
        <v>104</v>
      </c>
      <c r="F20" s="80"/>
      <c r="G20" s="80"/>
      <c r="H20" s="80"/>
      <c r="I20" s="80"/>
    </row>
  </sheetData>
  <mergeCells count="14">
    <mergeCell ref="E20:I20"/>
    <mergeCell ref="A12:B17"/>
    <mergeCell ref="C8:L10"/>
    <mergeCell ref="L1:M3"/>
    <mergeCell ref="D6:E6"/>
    <mergeCell ref="F6:G6"/>
    <mergeCell ref="H6:I6"/>
    <mergeCell ref="J6:K6"/>
    <mergeCell ref="D4:K5"/>
    <mergeCell ref="D7:E7"/>
    <mergeCell ref="F7:G7"/>
    <mergeCell ref="H7:I7"/>
    <mergeCell ref="J7:K7"/>
    <mergeCell ref="C4:C6"/>
  </mergeCells>
  <conditionalFormatting sqref="D12">
    <cfRule type="expression" dxfId="61" priority="39">
      <formula>IF(P1=0,0,1)</formula>
    </cfRule>
  </conditionalFormatting>
  <conditionalFormatting sqref="F12">
    <cfRule type="expression" dxfId="60" priority="38">
      <formula>IF(R1=0,0,1)</formula>
    </cfRule>
  </conditionalFormatting>
  <conditionalFormatting sqref="H12">
    <cfRule type="expression" dxfId="59" priority="37">
      <formula>IF(T1=0,0,1)</formula>
    </cfRule>
  </conditionalFormatting>
  <conditionalFormatting sqref="J12">
    <cfRule type="expression" dxfId="58" priority="36">
      <formula>IF(V1=0,0,1)</formula>
    </cfRule>
  </conditionalFormatting>
  <conditionalFormatting sqref="D14">
    <cfRule type="expression" dxfId="57" priority="35">
      <formula>IF(P3=0,0,1)</formula>
    </cfRule>
  </conditionalFormatting>
  <conditionalFormatting sqref="F14">
    <cfRule type="expression" dxfId="56" priority="34">
      <formula>IF(R3=0,0,1)</formula>
    </cfRule>
  </conditionalFormatting>
  <conditionalFormatting sqref="H14">
    <cfRule type="expression" dxfId="55" priority="33">
      <formula>IF(T3=0,0,1)</formula>
    </cfRule>
  </conditionalFormatting>
  <conditionalFormatting sqref="J14">
    <cfRule type="expression" dxfId="54" priority="32">
      <formula>IF(V3=0,0,1)</formula>
    </cfRule>
  </conditionalFormatting>
  <conditionalFormatting sqref="D16">
    <cfRule type="expression" dxfId="53" priority="31">
      <formula>IF(P5=0,0,1)</formula>
    </cfRule>
  </conditionalFormatting>
  <conditionalFormatting sqref="F16">
    <cfRule type="expression" dxfId="52" priority="30">
      <formula>IF(R5=0,0,1)</formula>
    </cfRule>
  </conditionalFormatting>
  <conditionalFormatting sqref="H16">
    <cfRule type="expression" dxfId="51" priority="29">
      <formula>IF(T5=0,0,1)</formula>
    </cfRule>
  </conditionalFormatting>
  <conditionalFormatting sqref="J16">
    <cfRule type="expression" dxfId="50" priority="28">
      <formula>IF(V5=0,0,1)</formula>
    </cfRule>
  </conditionalFormatting>
  <conditionalFormatting sqref="D13">
    <cfRule type="expression" dxfId="49" priority="25">
      <formula>IF(P2=3,1,0)</formula>
    </cfRule>
    <cfRule type="expression" dxfId="48" priority="26">
      <formula>IF(P2=2,1,0)</formula>
    </cfRule>
    <cfRule type="expression" dxfId="47" priority="27">
      <formula>IF(P2=1,1,0)</formula>
    </cfRule>
  </conditionalFormatting>
  <conditionalFormatting sqref="F13">
    <cfRule type="expression" dxfId="46" priority="22">
      <formula>IF(R2=3,1,0)</formula>
    </cfRule>
    <cfRule type="expression" dxfId="45" priority="23">
      <formula>IF(R2=2,1,0)</formula>
    </cfRule>
    <cfRule type="expression" dxfId="44" priority="24">
      <formula>IF(R2=1,1,0)</formula>
    </cfRule>
  </conditionalFormatting>
  <conditionalFormatting sqref="H13">
    <cfRule type="expression" dxfId="43" priority="19">
      <formula>IF(T2=3,1,0)</formula>
    </cfRule>
    <cfRule type="expression" dxfId="42" priority="20">
      <formula>IF(T2=2,1,0)</formula>
    </cfRule>
    <cfRule type="expression" dxfId="41" priority="21">
      <formula>IF(T2=1,1,0)</formula>
    </cfRule>
  </conditionalFormatting>
  <conditionalFormatting sqref="J13">
    <cfRule type="expression" dxfId="40" priority="16">
      <formula>IF(V2=3,1,0)</formula>
    </cfRule>
    <cfRule type="expression" dxfId="39" priority="17">
      <formula>IF(V2=2,1,0)</formula>
    </cfRule>
    <cfRule type="expression" dxfId="38" priority="18">
      <formula>IF(V2=1,1,0)</formula>
    </cfRule>
  </conditionalFormatting>
  <conditionalFormatting sqref="D15">
    <cfRule type="expression" dxfId="37" priority="13">
      <formula>IF(P4=3,1,0)</formula>
    </cfRule>
    <cfRule type="expression" dxfId="36" priority="14">
      <formula>IF(P4=2,1,0)</formula>
    </cfRule>
    <cfRule type="expression" dxfId="35" priority="15">
      <formula>IF(P4=1,1,0)</formula>
    </cfRule>
  </conditionalFormatting>
  <conditionalFormatting sqref="F15">
    <cfRule type="expression" dxfId="34" priority="10">
      <formula>IF(R4=3,1,0)</formula>
    </cfRule>
    <cfRule type="expression" dxfId="33" priority="11">
      <formula>IF(R4=2,1,0)</formula>
    </cfRule>
    <cfRule type="expression" dxfId="32" priority="12">
      <formula>IF(R4=1,1,0)</formula>
    </cfRule>
  </conditionalFormatting>
  <conditionalFormatting sqref="H15">
    <cfRule type="expression" dxfId="31" priority="7">
      <formula>IF(T4=3,1,0)</formula>
    </cfRule>
    <cfRule type="expression" dxfId="30" priority="8">
      <formula>IF(T4=2,1,0)</formula>
    </cfRule>
    <cfRule type="expression" dxfId="29" priority="9">
      <formula>IF(T4=1,1,0)</formula>
    </cfRule>
  </conditionalFormatting>
  <conditionalFormatting sqref="J15">
    <cfRule type="expression" dxfId="28" priority="4">
      <formula>IF(V4=3,1,0)</formula>
    </cfRule>
    <cfRule type="expression" dxfId="27" priority="5">
      <formula>IF(V4=2,1,0)</formula>
    </cfRule>
    <cfRule type="expression" dxfId="26" priority="6">
      <formula>IF(V4=1,1,0)</formula>
    </cfRule>
  </conditionalFormatting>
  <conditionalFormatting sqref="B2">
    <cfRule type="expression" dxfId="25" priority="2">
      <formula>IF($O$1=0,1,0)</formula>
    </cfRule>
  </conditionalFormatting>
  <conditionalFormatting sqref="B3:B11">
    <cfRule type="expression" dxfId="24" priority="1">
      <formula>IF($O$1=0,1,0)</formula>
    </cfRule>
  </conditionalFormatting>
  <hyperlinks>
    <hyperlink ref="E20" r:id="rId1" display="https://spiremaths.co.uk/four4s/" xr:uid="{6C7341F3-2B0B-ED4E-84C7-8615B87BEA6A}"/>
    <hyperlink ref="E20:I20" r:id="rId2" display="https://spiremaths.co.uk/2023/" xr:uid="{E1511540-48EB-BD42-8F0E-E33FB21DAB2A}"/>
    <hyperlink ref="A20:I20" r:id="rId3" display="Here for materials and spreadsheet" xr:uid="{4A9A5677-8DBB-B14C-8DA5-383DCA6AB074}"/>
  </hyperlinks>
  <pageMargins left="0.7" right="0.7" top="0.75" bottom="0.75" header="0.3" footer="0.3"/>
  <pageSetup paperSize="9" orientation="portrait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Spinner 2">
              <controlPr defaultSize="0" autoPict="0">
                <anchor moveWithCells="1" sizeWithCells="1">
                  <from>
                    <xdr:col>3</xdr:col>
                    <xdr:colOff>76200</xdr:colOff>
                    <xdr:row>0</xdr:row>
                    <xdr:rowOff>50800</xdr:rowOff>
                  </from>
                  <to>
                    <xdr:col>4</xdr:col>
                    <xdr:colOff>0</xdr:colOff>
                    <xdr:row>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Spinner 3">
              <controlPr defaultSize="0" autoPict="0">
                <anchor moveWithCells="1" sizeWithCells="1">
                  <from>
                    <xdr:col>5</xdr:col>
                    <xdr:colOff>76200</xdr:colOff>
                    <xdr:row>0</xdr:row>
                    <xdr:rowOff>50800</xdr:rowOff>
                  </from>
                  <to>
                    <xdr:col>6</xdr:col>
                    <xdr:colOff>0</xdr:colOff>
                    <xdr:row>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pinner 6">
              <controlPr defaultSize="0" autoPict="0">
                <anchor moveWithCells="1" sizeWithCells="1">
                  <from>
                    <xdr:col>7</xdr:col>
                    <xdr:colOff>76200</xdr:colOff>
                    <xdr:row>0</xdr:row>
                    <xdr:rowOff>50800</xdr:rowOff>
                  </from>
                  <to>
                    <xdr:col>8</xdr:col>
                    <xdr:colOff>0</xdr:colOff>
                    <xdr:row>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pinner 7">
              <controlPr defaultSize="0" autoPict="0">
                <anchor moveWithCells="1" sizeWithCells="1">
                  <from>
                    <xdr:col>9</xdr:col>
                    <xdr:colOff>76200</xdr:colOff>
                    <xdr:row>0</xdr:row>
                    <xdr:rowOff>50800</xdr:rowOff>
                  </from>
                  <to>
                    <xdr:col>10</xdr:col>
                    <xdr:colOff>0</xdr:colOff>
                    <xdr:row>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Spinner 9">
              <controlPr defaultSize="0" autoPict="0">
                <anchor moveWithCells="1" sizeWithCells="1">
                  <from>
                    <xdr:col>2</xdr:col>
                    <xdr:colOff>990600</xdr:colOff>
                    <xdr:row>0</xdr:row>
                    <xdr:rowOff>76200</xdr:rowOff>
                  </from>
                  <to>
                    <xdr:col>2</xdr:col>
                    <xdr:colOff>1168400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81"/>
  <sheetViews>
    <sheetView tabSelected="1" zoomScale="133" zoomScaleNormal="133" workbookViewId="0">
      <pane xSplit="15" ySplit="31" topLeftCell="P32" activePane="bottomRight" state="frozen"/>
      <selection pane="topRight" activeCell="O1" sqref="O1"/>
      <selection pane="bottomLeft" activeCell="A32" sqref="A32"/>
      <selection pane="bottomRight" activeCell="M28" sqref="M28"/>
    </sheetView>
  </sheetViews>
  <sheetFormatPr baseColWidth="10" defaultRowHeight="25" customHeight="1" x14ac:dyDescent="0.2"/>
  <cols>
    <col min="1" max="1" width="4.1640625" style="22" customWidth="1"/>
    <col min="2" max="2" width="21.6640625" style="25" customWidth="1"/>
    <col min="3" max="3" width="0.83203125" style="22" customWidth="1"/>
    <col min="4" max="4" width="4.1640625" style="22" customWidth="1"/>
    <col min="5" max="5" width="20.83203125" style="22" customWidth="1"/>
    <col min="6" max="6" width="0.83203125" style="22" customWidth="1"/>
    <col min="7" max="7" width="6.1640625" style="22" customWidth="1"/>
    <col min="8" max="8" width="20.83203125" style="22" customWidth="1"/>
    <col min="9" max="9" width="1" style="22" customWidth="1"/>
    <col min="10" max="10" width="4.1640625" style="22" customWidth="1"/>
    <col min="11" max="11" width="16.6640625" style="22" customWidth="1"/>
    <col min="12" max="12" width="1" style="22" customWidth="1"/>
    <col min="13" max="14" width="16.6640625" style="22" customWidth="1"/>
    <col min="15" max="15" width="12.6640625" style="22" bestFit="1" customWidth="1"/>
    <col min="16" max="17" width="4.1640625" style="22" customWidth="1"/>
    <col min="18" max="18" width="16" style="22" customWidth="1"/>
    <col min="19" max="16384" width="10.83203125" style="22"/>
  </cols>
  <sheetData>
    <row r="1" spans="1:35" s="21" customFormat="1" ht="16" customHeight="1" x14ac:dyDescent="0.2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35" ht="16" customHeight="1" x14ac:dyDescent="0.2">
      <c r="A2" s="18" t="s">
        <v>9</v>
      </c>
      <c r="B2" s="19" t="s">
        <v>6</v>
      </c>
      <c r="C2" s="20"/>
      <c r="D2" s="18" t="s">
        <v>9</v>
      </c>
      <c r="E2" s="19" t="s">
        <v>6</v>
      </c>
      <c r="F2" s="20"/>
      <c r="G2" s="18" t="s">
        <v>9</v>
      </c>
      <c r="H2" s="19" t="s">
        <v>6</v>
      </c>
      <c r="I2" s="20"/>
      <c r="J2" s="18" t="s">
        <v>9</v>
      </c>
      <c r="K2" s="19" t="s">
        <v>6</v>
      </c>
      <c r="L2" s="27"/>
      <c r="M2" s="27"/>
      <c r="N2" s="27"/>
      <c r="O2" s="2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6" customHeight="1" x14ac:dyDescent="0.2">
      <c r="A3" s="47">
        <v>1</v>
      </c>
      <c r="B3" s="44" t="s">
        <v>28</v>
      </c>
      <c r="C3" s="27"/>
      <c r="D3" s="47">
        <v>26</v>
      </c>
      <c r="E3" s="44" t="s">
        <v>46</v>
      </c>
      <c r="F3" s="27"/>
      <c r="G3" s="47">
        <v>54</v>
      </c>
      <c r="H3" s="52" t="s">
        <v>93</v>
      </c>
      <c r="I3" s="27"/>
      <c r="J3" s="47"/>
      <c r="K3" s="44"/>
      <c r="L3" s="27"/>
      <c r="M3" s="48" t="s">
        <v>12</v>
      </c>
      <c r="N3" s="48"/>
      <c r="O3" s="27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6" customHeight="1" x14ac:dyDescent="0.2">
      <c r="A4" s="47">
        <f>A3+1</f>
        <v>2</v>
      </c>
      <c r="B4" s="44" t="s">
        <v>29</v>
      </c>
      <c r="C4" s="27"/>
      <c r="D4" s="47">
        <v>27</v>
      </c>
      <c r="E4" s="44" t="s">
        <v>50</v>
      </c>
      <c r="F4" s="27"/>
      <c r="G4" s="47">
        <v>66</v>
      </c>
      <c r="H4" s="44" t="s">
        <v>87</v>
      </c>
      <c r="I4" s="27"/>
      <c r="J4" s="47"/>
      <c r="K4" s="26"/>
      <c r="L4" s="27"/>
      <c r="M4" s="72" t="s">
        <v>95</v>
      </c>
      <c r="N4" s="73">
        <v>8242408</v>
      </c>
      <c r="O4" s="27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6" customHeight="1" x14ac:dyDescent="0.2">
      <c r="A5" s="47">
        <f t="shared" ref="A5:A26" si="0">A4+1</f>
        <v>3</v>
      </c>
      <c r="B5" s="44" t="s">
        <v>30</v>
      </c>
      <c r="C5" s="27"/>
      <c r="D5" s="47">
        <v>28</v>
      </c>
      <c r="E5" s="44" t="s">
        <v>63</v>
      </c>
      <c r="F5" s="27"/>
      <c r="G5" s="47">
        <v>72</v>
      </c>
      <c r="H5" s="52" t="s">
        <v>92</v>
      </c>
      <c r="I5" s="27"/>
      <c r="J5" s="47"/>
      <c r="K5" s="26"/>
      <c r="L5" s="27"/>
      <c r="M5" s="72" t="s">
        <v>96</v>
      </c>
      <c r="N5" s="28">
        <f>20^23</f>
        <v>8.3886079999999993E+29</v>
      </c>
      <c r="O5" s="27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6" customHeight="1" x14ac:dyDescent="0.2">
      <c r="A6" s="47">
        <f t="shared" si="0"/>
        <v>4</v>
      </c>
      <c r="B6" s="44" t="s">
        <v>31</v>
      </c>
      <c r="C6" s="27"/>
      <c r="D6" s="47">
        <v>29</v>
      </c>
      <c r="E6" s="44" t="s">
        <v>62</v>
      </c>
      <c r="F6" s="27"/>
      <c r="G6" s="47">
        <v>100</v>
      </c>
      <c r="H6" s="44" t="s">
        <v>81</v>
      </c>
      <c r="I6" s="27"/>
      <c r="J6" s="47"/>
      <c r="K6" s="44"/>
      <c r="L6" s="27"/>
      <c r="M6" s="47" t="s">
        <v>97</v>
      </c>
      <c r="N6" s="28">
        <f>20*(FACT(23))</f>
        <v>5.170403347776996E+23</v>
      </c>
      <c r="O6" s="2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6" customHeight="1" x14ac:dyDescent="0.2">
      <c r="A7" s="47">
        <f t="shared" si="0"/>
        <v>5</v>
      </c>
      <c r="B7" s="44" t="s">
        <v>32</v>
      </c>
      <c r="C7" s="27"/>
      <c r="D7" s="47">
        <v>30</v>
      </c>
      <c r="E7" s="44" t="s">
        <v>58</v>
      </c>
      <c r="F7" s="27"/>
      <c r="G7" s="47">
        <v>117</v>
      </c>
      <c r="H7" s="44" t="s">
        <v>89</v>
      </c>
      <c r="I7" s="27"/>
      <c r="J7" s="47"/>
      <c r="K7" s="44"/>
      <c r="L7" s="27"/>
      <c r="M7" s="47" t="s">
        <v>98</v>
      </c>
      <c r="N7" s="28" t="e">
        <f>FACT(2023)</f>
        <v>#NUM!</v>
      </c>
      <c r="O7" s="2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6" customHeight="1" x14ac:dyDescent="0.2">
      <c r="A8" s="47">
        <f t="shared" si="0"/>
        <v>6</v>
      </c>
      <c r="B8" s="44" t="s">
        <v>33</v>
      </c>
      <c r="C8" s="27"/>
      <c r="D8" s="47">
        <v>31</v>
      </c>
      <c r="E8" s="26" t="s">
        <v>60</v>
      </c>
      <c r="F8" s="27"/>
      <c r="G8" s="47">
        <v>120</v>
      </c>
      <c r="H8" s="44" t="s">
        <v>91</v>
      </c>
      <c r="I8" s="27"/>
      <c r="J8" s="47"/>
      <c r="K8" s="26"/>
      <c r="L8" s="27"/>
      <c r="M8" s="47" t="s">
        <v>99</v>
      </c>
      <c r="N8" s="73">
        <f>20^(2+3)</f>
        <v>3200000</v>
      </c>
      <c r="O8" s="27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6" customHeight="1" x14ac:dyDescent="0.2">
      <c r="A9" s="47">
        <f t="shared" si="0"/>
        <v>7</v>
      </c>
      <c r="B9" s="44" t="s">
        <v>34</v>
      </c>
      <c r="C9" s="27"/>
      <c r="D9" s="47">
        <v>32</v>
      </c>
      <c r="E9" s="44" t="s">
        <v>51</v>
      </c>
      <c r="F9" s="27"/>
      <c r="G9" s="47">
        <v>123</v>
      </c>
      <c r="H9" s="44" t="s">
        <v>88</v>
      </c>
      <c r="I9" s="27"/>
      <c r="J9" s="47"/>
      <c r="K9" s="26"/>
      <c r="L9" s="27"/>
      <c r="M9" s="47" t="s">
        <v>100</v>
      </c>
      <c r="N9" s="28">
        <f>FACT(20)^(2+3)</f>
        <v>8.5236004645331481E+91</v>
      </c>
      <c r="O9" s="27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6" customHeight="1" x14ac:dyDescent="0.2">
      <c r="A10" s="47">
        <f t="shared" si="0"/>
        <v>8</v>
      </c>
      <c r="B10" s="44" t="s">
        <v>35</v>
      </c>
      <c r="C10" s="27"/>
      <c r="D10" s="47">
        <v>33</v>
      </c>
      <c r="E10" s="26" t="s">
        <v>61</v>
      </c>
      <c r="F10" s="27"/>
      <c r="G10" s="47">
        <v>199</v>
      </c>
      <c r="H10" s="44" t="s">
        <v>86</v>
      </c>
      <c r="I10" s="27"/>
      <c r="J10" s="47"/>
      <c r="K10" s="44"/>
      <c r="L10" s="27"/>
      <c r="M10" s="27"/>
      <c r="N10" s="27"/>
      <c r="O10" s="27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6" customHeight="1" x14ac:dyDescent="0.2">
      <c r="A11" s="47">
        <f t="shared" si="0"/>
        <v>9</v>
      </c>
      <c r="B11" s="44" t="s">
        <v>36</v>
      </c>
      <c r="C11" s="27"/>
      <c r="D11" s="47">
        <v>34</v>
      </c>
      <c r="E11" s="26" t="s">
        <v>64</v>
      </c>
      <c r="F11" s="27"/>
      <c r="G11" s="47">
        <v>205</v>
      </c>
      <c r="H11" s="44" t="s">
        <v>85</v>
      </c>
      <c r="I11" s="27"/>
      <c r="J11" s="47"/>
      <c r="K11" s="44"/>
      <c r="L11" s="27"/>
      <c r="M11" s="48" t="s">
        <v>23</v>
      </c>
      <c r="N11" s="27"/>
      <c r="O11" s="27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6" customHeight="1" x14ac:dyDescent="0.2">
      <c r="A12" s="47">
        <f t="shared" si="0"/>
        <v>10</v>
      </c>
      <c r="B12" s="44" t="s">
        <v>39</v>
      </c>
      <c r="C12" s="27"/>
      <c r="D12" s="47">
        <v>35</v>
      </c>
      <c r="E12" s="26" t="s">
        <v>65</v>
      </c>
      <c r="F12" s="27"/>
      <c r="G12" s="47">
        <v>360</v>
      </c>
      <c r="H12" s="44" t="s">
        <v>67</v>
      </c>
      <c r="I12" s="27"/>
      <c r="J12" s="47"/>
      <c r="K12" s="44"/>
      <c r="L12" s="27"/>
      <c r="M12" s="47" t="s">
        <v>99</v>
      </c>
      <c r="N12" s="73">
        <f>20^(2+3)</f>
        <v>3200000</v>
      </c>
      <c r="O12" s="27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6" customHeight="1" x14ac:dyDescent="0.2">
      <c r="A13" s="47">
        <f t="shared" si="0"/>
        <v>11</v>
      </c>
      <c r="B13" s="44" t="s">
        <v>37</v>
      </c>
      <c r="C13" s="27"/>
      <c r="D13" s="47">
        <v>36</v>
      </c>
      <c r="E13" s="44" t="s">
        <v>66</v>
      </c>
      <c r="F13" s="27"/>
      <c r="G13" s="47">
        <v>397</v>
      </c>
      <c r="H13" s="44" t="s">
        <v>83</v>
      </c>
      <c r="I13" s="27"/>
      <c r="J13" s="47"/>
      <c r="K13" s="26"/>
      <c r="L13" s="27"/>
      <c r="M13" s="72" t="s">
        <v>95</v>
      </c>
      <c r="N13" s="73">
        <v>8242408</v>
      </c>
      <c r="O13" s="27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6" customHeight="1" x14ac:dyDescent="0.2">
      <c r="A14" s="47">
        <f t="shared" si="0"/>
        <v>12</v>
      </c>
      <c r="B14" s="44" t="s">
        <v>38</v>
      </c>
      <c r="C14" s="27"/>
      <c r="D14" s="47">
        <v>37</v>
      </c>
      <c r="E14" s="44" t="s">
        <v>47</v>
      </c>
      <c r="F14" s="27"/>
      <c r="G14" s="47">
        <v>403</v>
      </c>
      <c r="H14" s="44" t="s">
        <v>82</v>
      </c>
      <c r="I14" s="27"/>
      <c r="J14" s="47"/>
      <c r="K14" s="26"/>
      <c r="L14" s="27"/>
      <c r="M14" s="47" t="s">
        <v>97</v>
      </c>
      <c r="N14" s="28">
        <f>20*(FACT(23))</f>
        <v>5.170403347776996E+23</v>
      </c>
      <c r="O14" s="2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6" customHeight="1" x14ac:dyDescent="0.2">
      <c r="A15" s="47">
        <f t="shared" si="0"/>
        <v>13</v>
      </c>
      <c r="B15" s="44" t="s">
        <v>59</v>
      </c>
      <c r="C15" s="27"/>
      <c r="D15" s="47">
        <v>38</v>
      </c>
      <c r="E15" s="26" t="s">
        <v>70</v>
      </c>
      <c r="F15" s="27"/>
      <c r="G15" s="47">
        <v>460</v>
      </c>
      <c r="H15" s="44" t="s">
        <v>80</v>
      </c>
      <c r="I15" s="27"/>
      <c r="J15" s="47"/>
      <c r="K15" s="26"/>
      <c r="L15" s="27"/>
      <c r="M15" s="72" t="s">
        <v>96</v>
      </c>
      <c r="N15" s="28">
        <f>20^23</f>
        <v>8.3886079999999993E+29</v>
      </c>
      <c r="O15" s="27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6" customHeight="1" x14ac:dyDescent="0.2">
      <c r="A16" s="47">
        <f t="shared" si="0"/>
        <v>14</v>
      </c>
      <c r="B16" s="44" t="s">
        <v>41</v>
      </c>
      <c r="C16" s="27"/>
      <c r="D16" s="47">
        <v>39</v>
      </c>
      <c r="E16" s="44" t="s">
        <v>69</v>
      </c>
      <c r="F16" s="27"/>
      <c r="G16" s="47">
        <v>606</v>
      </c>
      <c r="H16" s="44" t="s">
        <v>79</v>
      </c>
      <c r="I16" s="27"/>
      <c r="J16" s="47"/>
      <c r="K16" s="26"/>
      <c r="L16" s="27"/>
      <c r="M16" s="47" t="s">
        <v>100</v>
      </c>
      <c r="N16" s="28">
        <f>FACT(20)^(2+3)</f>
        <v>8.5236004645331481E+91</v>
      </c>
      <c r="O16" s="27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6" customHeight="1" x14ac:dyDescent="0.2">
      <c r="A17" s="47">
        <f t="shared" si="0"/>
        <v>15</v>
      </c>
      <c r="B17" s="44" t="s">
        <v>40</v>
      </c>
      <c r="C17" s="27"/>
      <c r="D17" s="47">
        <v>40</v>
      </c>
      <c r="E17" s="44" t="s">
        <v>68</v>
      </c>
      <c r="F17" s="27"/>
      <c r="G17" s="47">
        <v>1200</v>
      </c>
      <c r="H17" s="44" t="s">
        <v>90</v>
      </c>
      <c r="I17" s="27"/>
      <c r="J17" s="47"/>
      <c r="K17" s="26"/>
      <c r="L17" s="27"/>
      <c r="M17" s="47" t="s">
        <v>98</v>
      </c>
      <c r="N17" s="28" t="e">
        <f>FACT(2023)</f>
        <v>#NUM!</v>
      </c>
      <c r="O17" s="27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6" customHeight="1" x14ac:dyDescent="0.2">
      <c r="A18" s="47">
        <f t="shared" si="0"/>
        <v>16</v>
      </c>
      <c r="B18" s="44" t="s">
        <v>52</v>
      </c>
      <c r="C18" s="27"/>
      <c r="D18" s="47">
        <v>41</v>
      </c>
      <c r="E18" s="53"/>
      <c r="F18" s="27"/>
      <c r="G18" s="47">
        <v>5832</v>
      </c>
      <c r="H18" s="44" t="s">
        <v>84</v>
      </c>
      <c r="I18" s="27"/>
      <c r="J18" s="47"/>
      <c r="K18" s="26"/>
      <c r="L18" s="27"/>
      <c r="M18" s="27"/>
      <c r="N18" s="27"/>
      <c r="O18" s="27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6" customHeight="1" x14ac:dyDescent="0.2">
      <c r="A19" s="47">
        <f t="shared" si="0"/>
        <v>17</v>
      </c>
      <c r="B19" s="26" t="s">
        <v>53</v>
      </c>
      <c r="C19" s="27"/>
      <c r="D19" s="47">
        <v>42</v>
      </c>
      <c r="E19" s="44" t="s">
        <v>74</v>
      </c>
      <c r="F19" s="27"/>
      <c r="G19" s="47">
        <v>10648</v>
      </c>
      <c r="H19" s="44" t="s">
        <v>78</v>
      </c>
      <c r="I19" s="27"/>
      <c r="J19" s="47"/>
      <c r="K19" s="26"/>
      <c r="L19" s="27"/>
      <c r="M19" s="94" t="s">
        <v>101</v>
      </c>
      <c r="N19" s="95"/>
      <c r="O19" s="9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6" customHeight="1" x14ac:dyDescent="0.2">
      <c r="A20" s="47">
        <f t="shared" si="0"/>
        <v>18</v>
      </c>
      <c r="B20" s="44" t="s">
        <v>56</v>
      </c>
      <c r="C20" s="27"/>
      <c r="D20" s="47">
        <v>43</v>
      </c>
      <c r="E20" s="26" t="s">
        <v>48</v>
      </c>
      <c r="F20" s="27"/>
      <c r="G20" s="47"/>
      <c r="H20" s="44"/>
      <c r="I20" s="27"/>
      <c r="J20" s="47"/>
      <c r="K20" s="26"/>
      <c r="L20" s="27"/>
      <c r="M20" s="97"/>
      <c r="N20" s="98"/>
      <c r="O20" s="99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6" customHeight="1" x14ac:dyDescent="0.2">
      <c r="A21" s="47">
        <f t="shared" si="0"/>
        <v>19</v>
      </c>
      <c r="B21" s="44" t="s">
        <v>42</v>
      </c>
      <c r="C21" s="27"/>
      <c r="D21" s="47">
        <v>44</v>
      </c>
      <c r="E21" s="50" t="s">
        <v>77</v>
      </c>
      <c r="F21" s="27"/>
      <c r="G21" s="47"/>
      <c r="H21" s="44"/>
      <c r="I21" s="27"/>
      <c r="J21" s="47"/>
      <c r="K21" s="26"/>
      <c r="L21" s="27"/>
      <c r="M21" s="100"/>
      <c r="N21" s="101"/>
      <c r="O21" s="10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6" customHeight="1" x14ac:dyDescent="0.2">
      <c r="A22" s="47">
        <f t="shared" si="0"/>
        <v>20</v>
      </c>
      <c r="B22" s="44" t="s">
        <v>49</v>
      </c>
      <c r="C22" s="27"/>
      <c r="D22" s="47">
        <v>45</v>
      </c>
      <c r="E22" s="50" t="s">
        <v>76</v>
      </c>
      <c r="F22" s="27"/>
      <c r="G22" s="47"/>
      <c r="H22" s="44"/>
      <c r="I22" s="27"/>
      <c r="J22" s="47"/>
      <c r="K22" s="26"/>
      <c r="L22" s="27"/>
      <c r="M22" s="94" t="s">
        <v>24</v>
      </c>
      <c r="N22" s="95"/>
      <c r="O22" s="9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6" customHeight="1" x14ac:dyDescent="0.2">
      <c r="A23" s="47">
        <f t="shared" si="0"/>
        <v>21</v>
      </c>
      <c r="B23" s="44" t="s">
        <v>43</v>
      </c>
      <c r="C23" s="27"/>
      <c r="D23" s="47">
        <v>46</v>
      </c>
      <c r="E23" s="44" t="s">
        <v>57</v>
      </c>
      <c r="F23" s="27"/>
      <c r="G23" s="47"/>
      <c r="H23" s="44"/>
      <c r="I23" s="27"/>
      <c r="J23" s="47"/>
      <c r="K23" s="26"/>
      <c r="L23" s="27"/>
      <c r="M23" s="97"/>
      <c r="N23" s="98"/>
      <c r="O23" s="99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6" customHeight="1" x14ac:dyDescent="0.2">
      <c r="A24" s="47">
        <f t="shared" si="0"/>
        <v>22</v>
      </c>
      <c r="B24" s="26" t="s">
        <v>54</v>
      </c>
      <c r="C24" s="27"/>
      <c r="D24" s="54">
        <v>47</v>
      </c>
      <c r="E24" s="50" t="s">
        <v>75</v>
      </c>
      <c r="F24" s="27"/>
      <c r="G24" s="47"/>
      <c r="H24" s="44"/>
      <c r="I24" s="27"/>
      <c r="J24" s="47"/>
      <c r="K24" s="44"/>
      <c r="L24" s="27"/>
      <c r="M24" s="100"/>
      <c r="N24" s="101"/>
      <c r="O24" s="10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6" customHeight="1" x14ac:dyDescent="0.2">
      <c r="A25" s="47">
        <f t="shared" si="0"/>
        <v>23</v>
      </c>
      <c r="B25" s="44" t="s">
        <v>45</v>
      </c>
      <c r="C25" s="27"/>
      <c r="D25" s="47">
        <v>48</v>
      </c>
      <c r="E25" s="44" t="s">
        <v>71</v>
      </c>
      <c r="F25" s="27"/>
      <c r="G25" s="47"/>
      <c r="H25" s="44"/>
      <c r="I25" s="27"/>
      <c r="J25" s="47"/>
      <c r="K25" s="44"/>
      <c r="L25" s="27"/>
      <c r="M25" s="27"/>
      <c r="N25" s="27"/>
      <c r="O25" s="27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6" customHeight="1" x14ac:dyDescent="0.2">
      <c r="A26" s="47">
        <f t="shared" si="0"/>
        <v>24</v>
      </c>
      <c r="B26" s="44" t="s">
        <v>55</v>
      </c>
      <c r="C26" s="27"/>
      <c r="D26" s="23">
        <v>49</v>
      </c>
      <c r="E26" s="26" t="s">
        <v>72</v>
      </c>
      <c r="F26" s="27"/>
      <c r="G26" s="47"/>
      <c r="H26" s="44"/>
      <c r="I26" s="27"/>
      <c r="J26" s="47"/>
      <c r="K26" s="46"/>
      <c r="L26" s="27"/>
      <c r="M26" s="103"/>
      <c r="N26" s="103"/>
      <c r="O26" s="104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6" customHeight="1" x14ac:dyDescent="0.2">
      <c r="A27" s="47">
        <f>A26+1</f>
        <v>25</v>
      </c>
      <c r="B27" s="44" t="s">
        <v>44</v>
      </c>
      <c r="C27" s="27"/>
      <c r="D27" s="47">
        <v>50</v>
      </c>
      <c r="E27" s="26" t="s">
        <v>73</v>
      </c>
      <c r="F27" s="27"/>
      <c r="G27" s="47"/>
      <c r="H27" s="44"/>
      <c r="I27" s="27"/>
      <c r="J27" s="54"/>
      <c r="K27" s="54"/>
      <c r="L27" s="27"/>
      <c r="M27" s="27"/>
      <c r="N27" s="27"/>
      <c r="O27" s="27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6" customHeight="1" x14ac:dyDescent="0.2">
      <c r="A28" s="74" t="s">
        <v>105</v>
      </c>
      <c r="B28" s="75"/>
      <c r="C28" s="75"/>
      <c r="D28" s="75"/>
      <c r="E28" s="80" t="s">
        <v>104</v>
      </c>
      <c r="F28" s="80"/>
      <c r="G28" s="80"/>
      <c r="H28" s="80"/>
      <c r="I28" s="80"/>
      <c r="J28" s="27"/>
      <c r="K28" s="27"/>
      <c r="L28" s="27"/>
      <c r="M28" s="29"/>
      <c r="N28" s="27"/>
      <c r="O28" s="27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6" customHeight="1" x14ac:dyDescent="0.2">
      <c r="A29" s="27"/>
      <c r="B29" s="69" t="s">
        <v>25</v>
      </c>
      <c r="C29" s="70"/>
      <c r="D29" s="70"/>
      <c r="E29" s="57"/>
      <c r="F29" s="27"/>
      <c r="G29" s="58" t="s">
        <v>20</v>
      </c>
      <c r="H29" s="59"/>
      <c r="I29" s="27"/>
      <c r="J29" s="27"/>
      <c r="K29" s="27"/>
      <c r="L29" s="27"/>
      <c r="M29" s="27"/>
      <c r="N29" s="27"/>
      <c r="O29" s="27"/>
      <c r="P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6" customHeight="1" x14ac:dyDescent="0.2">
      <c r="A30" s="27"/>
      <c r="B30" s="55" t="s">
        <v>8</v>
      </c>
      <c r="C30" s="56"/>
      <c r="D30" s="57"/>
      <c r="E30" s="27"/>
      <c r="F30" s="27"/>
      <c r="G30" s="60" t="s">
        <v>94</v>
      </c>
      <c r="H30" s="61"/>
      <c r="I30" s="27"/>
      <c r="J30" s="27"/>
      <c r="K30" s="27"/>
      <c r="L30" s="27"/>
      <c r="M30" s="27"/>
      <c r="N30" s="27"/>
      <c r="O30" s="27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6" customHeight="1" x14ac:dyDescent="0.2">
      <c r="A31" s="27"/>
      <c r="B31" s="71" t="s">
        <v>7</v>
      </c>
      <c r="C31" s="27"/>
      <c r="D31" s="27"/>
      <c r="E31" s="62" t="s">
        <v>26</v>
      </c>
      <c r="F31" s="27"/>
      <c r="G31" s="45" t="s">
        <v>19</v>
      </c>
      <c r="H31" s="63"/>
      <c r="I31" s="27"/>
      <c r="J31" s="27"/>
      <c r="K31" s="27"/>
      <c r="L31" s="27"/>
      <c r="M31" s="27"/>
      <c r="N31" s="27"/>
      <c r="O31" s="27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6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2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2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35" ht="2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35" ht="2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35" ht="25" customHeight="1" x14ac:dyDescent="0.2">
      <c r="A41" s="21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35" ht="25" customHeight="1" x14ac:dyDescent="0.2">
      <c r="A42" s="21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35" ht="25" customHeight="1" x14ac:dyDescent="0.2">
      <c r="A43" s="21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35" ht="25" customHeight="1" x14ac:dyDescent="0.2">
      <c r="A44" s="21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35" ht="25" customHeight="1" x14ac:dyDescent="0.2">
      <c r="A45" s="21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35" ht="25" customHeight="1" x14ac:dyDescent="0.2">
      <c r="A46" s="21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35" ht="25" customHeight="1" x14ac:dyDescent="0.2">
      <c r="A47" s="21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35" ht="25" customHeight="1" x14ac:dyDescent="0.2">
      <c r="A48" s="21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39" ht="25" customHeight="1" x14ac:dyDescent="0.2">
      <c r="A49" s="21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39" ht="25" customHeight="1" x14ac:dyDescent="0.2">
      <c r="A50" s="21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39" ht="25" customHeight="1" x14ac:dyDescent="0.2">
      <c r="A51" s="21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39" ht="25" customHeight="1" x14ac:dyDescent="0.2">
      <c r="A52" s="21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25" customHeight="1" x14ac:dyDescent="0.2">
      <c r="A53" s="21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25" customHeight="1" x14ac:dyDescent="0.2">
      <c r="A54" s="21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25" customHeight="1" x14ac:dyDescent="0.2">
      <c r="A55" s="21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25" customHeight="1" x14ac:dyDescent="0.2">
      <c r="A56" s="21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25" customHeight="1" x14ac:dyDescent="0.2">
      <c r="A57" s="21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25" customHeight="1" x14ac:dyDescent="0.2">
      <c r="A58" s="21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25" customHeight="1" x14ac:dyDescent="0.2">
      <c r="A59" s="21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25" customHeight="1" x14ac:dyDescent="0.2">
      <c r="A60" s="21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25" customHeight="1" x14ac:dyDescent="0.2">
      <c r="A61" s="21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25" customHeight="1" x14ac:dyDescent="0.2">
      <c r="A62" s="21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25" customHeight="1" x14ac:dyDescent="0.2">
      <c r="A63" s="21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25" customHeight="1" x14ac:dyDescent="0.2">
      <c r="A64" s="21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25" customHeight="1" x14ac:dyDescent="0.2">
      <c r="A65" s="21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25" customHeight="1" x14ac:dyDescent="0.2">
      <c r="A66" s="21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25" customHeight="1" x14ac:dyDescent="0.2">
      <c r="A67" s="21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25" customHeight="1" x14ac:dyDescent="0.2">
      <c r="A68" s="21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25" customHeight="1" x14ac:dyDescent="0.2">
      <c r="A69" s="21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25" customHeight="1" x14ac:dyDescent="0.2">
      <c r="A70" s="21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25" customHeight="1" x14ac:dyDescent="0.2">
      <c r="A71" s="21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25" customHeight="1" x14ac:dyDescent="0.2">
      <c r="A72" s="21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25" customHeight="1" x14ac:dyDescent="0.2">
      <c r="A73" s="21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25" customHeight="1" x14ac:dyDescent="0.2">
      <c r="A74" s="21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25" customHeight="1" x14ac:dyDescent="0.2">
      <c r="A75" s="21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25" customHeight="1" x14ac:dyDescent="0.2">
      <c r="A76" s="21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25" customHeight="1" x14ac:dyDescent="0.2">
      <c r="A77" s="21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25" customHeight="1" x14ac:dyDescent="0.2">
      <c r="A78" s="21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25" customHeight="1" x14ac:dyDescent="0.2">
      <c r="A79" s="21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25" customHeight="1" x14ac:dyDescent="0.2">
      <c r="A80" s="21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25" customHeight="1" x14ac:dyDescent="0.2">
      <c r="A81" s="21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ortState xmlns:xlrd2="http://schemas.microsoft.com/office/spreadsheetml/2017/richdata2" ref="G3:H19">
    <sortCondition ref="G3:G19"/>
  </sortState>
  <mergeCells count="4">
    <mergeCell ref="M19:O21"/>
    <mergeCell ref="M22:O24"/>
    <mergeCell ref="M26:O26"/>
    <mergeCell ref="E28:I28"/>
  </mergeCells>
  <phoneticPr fontId="18" type="noConversion"/>
  <conditionalFormatting sqref="B3 E20 E3:E12 E15:E16 E25:E27 E23">
    <cfRule type="expression" dxfId="23" priority="25">
      <formula>IF(B3="",1,0)</formula>
    </cfRule>
  </conditionalFormatting>
  <conditionalFormatting sqref="B4:B14 B19:B27 B16:B17">
    <cfRule type="expression" dxfId="22" priority="24">
      <formula>IF(B4="",1,0)</formula>
    </cfRule>
  </conditionalFormatting>
  <conditionalFormatting sqref="K27 K21:K22 K3:K19">
    <cfRule type="expression" dxfId="21" priority="23">
      <formula>IF(K3="",1,0)</formula>
    </cfRule>
  </conditionalFormatting>
  <conditionalFormatting sqref="H19">
    <cfRule type="expression" dxfId="20" priority="17">
      <formula>IF(H19="",1,0)</formula>
    </cfRule>
  </conditionalFormatting>
  <conditionalFormatting sqref="K20">
    <cfRule type="expression" dxfId="19" priority="22">
      <formula>IF(K20="",1,0)</formula>
    </cfRule>
  </conditionalFormatting>
  <conditionalFormatting sqref="K23">
    <cfRule type="expression" dxfId="18" priority="21">
      <formula>IF(K23="",1,0)</formula>
    </cfRule>
  </conditionalFormatting>
  <conditionalFormatting sqref="K24:K25">
    <cfRule type="expression" dxfId="17" priority="20">
      <formula>IF(K24="",1,0)</formula>
    </cfRule>
  </conditionalFormatting>
  <conditionalFormatting sqref="K26">
    <cfRule type="expression" dxfId="16" priority="19">
      <formula>IF(K26="",1,0)</formula>
    </cfRule>
  </conditionalFormatting>
  <conditionalFormatting sqref="H15 H17:H21 H3:H13">
    <cfRule type="expression" dxfId="15" priority="18">
      <formula>IF(H3="",1,0)</formula>
    </cfRule>
  </conditionalFormatting>
  <conditionalFormatting sqref="H22">
    <cfRule type="expression" dxfId="14" priority="16">
      <formula>IF(H22="",1,0)</formula>
    </cfRule>
  </conditionalFormatting>
  <conditionalFormatting sqref="H23">
    <cfRule type="expression" dxfId="13" priority="15">
      <formula>IF(H23="",1,0)</formula>
    </cfRule>
  </conditionalFormatting>
  <conditionalFormatting sqref="H25">
    <cfRule type="expression" dxfId="12" priority="14">
      <formula>IF(H25="",1,0)</formula>
    </cfRule>
  </conditionalFormatting>
  <conditionalFormatting sqref="H26">
    <cfRule type="expression" dxfId="11" priority="13">
      <formula>IF(H26="",1,0)</formula>
    </cfRule>
  </conditionalFormatting>
  <conditionalFormatting sqref="H27">
    <cfRule type="expression" dxfId="10" priority="12">
      <formula>IF(H27="",1,0)</formula>
    </cfRule>
  </conditionalFormatting>
  <conditionalFormatting sqref="H18">
    <cfRule type="expression" dxfId="9" priority="11">
      <formula>IF(H18="",1,0)</formula>
    </cfRule>
  </conditionalFormatting>
  <conditionalFormatting sqref="H21">
    <cfRule type="expression" dxfId="8" priority="10">
      <formula>IF(H21="",1,0)</formula>
    </cfRule>
  </conditionalFormatting>
  <conditionalFormatting sqref="H22">
    <cfRule type="expression" dxfId="7" priority="9">
      <formula>IF(H22="",1,0)</formula>
    </cfRule>
  </conditionalFormatting>
  <conditionalFormatting sqref="H24">
    <cfRule type="expression" dxfId="6" priority="8">
      <formula>IF(H24="",1,0)</formula>
    </cfRule>
  </conditionalFormatting>
  <conditionalFormatting sqref="H19">
    <cfRule type="expression" dxfId="5" priority="6">
      <formula>IF(H19="",1,0)</formula>
    </cfRule>
  </conditionalFormatting>
  <conditionalFormatting sqref="E13:E14">
    <cfRule type="expression" dxfId="4" priority="5">
      <formula>IF(E13="",1,0)</formula>
    </cfRule>
  </conditionalFormatting>
  <conditionalFormatting sqref="B18">
    <cfRule type="expression" dxfId="3" priority="4">
      <formula>IF(B18="",1,0)</formula>
    </cfRule>
  </conditionalFormatting>
  <conditionalFormatting sqref="B15">
    <cfRule type="expression" dxfId="2" priority="3">
      <formula>IF(B15="",1,0)</formula>
    </cfRule>
  </conditionalFormatting>
  <conditionalFormatting sqref="E17">
    <cfRule type="expression" dxfId="1" priority="2">
      <formula>IF(E17="",1,0)</formula>
    </cfRule>
  </conditionalFormatting>
  <conditionalFormatting sqref="E19">
    <cfRule type="expression" dxfId="0" priority="1">
      <formula>IF(E19="",1,0)</formula>
    </cfRule>
  </conditionalFormatting>
  <hyperlinks>
    <hyperlink ref="E28" r:id="rId1" display="https://spiremaths.co.uk/four4s/" xr:uid="{EA7B9CE8-E94E-6B48-AD77-4820B02DC0C3}"/>
    <hyperlink ref="E28:I28" r:id="rId2" display="https://spiremaths.co.uk/2023/" xr:uid="{753A7B6F-2955-8242-93DA-C585ECF7C4A8}"/>
    <hyperlink ref="A28:I28" r:id="rId3" display="Here for materials and spreadsheet" xr:uid="{DB361278-B9B4-6043-85DB-0FFCE45611CF}"/>
  </hyperlinks>
  <pageMargins left="0.7" right="0.7" top="0.75" bottom="0.75" header="0.3" footer="0.3"/>
  <ignoredErrors>
    <ignoredError sqref="M4:M5 M13 M15" numberStoredAsText="1"/>
    <ignoredError sqref="N7 N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1B9B-F141-7041-A173-EABEE6DB662F}">
  <dimension ref="A1:AL81"/>
  <sheetViews>
    <sheetView zoomScale="147" zoomScaleNormal="147" workbookViewId="0">
      <pane xSplit="14" ySplit="31" topLeftCell="O32" activePane="bottomRight" state="frozen"/>
      <selection pane="topRight" activeCell="O1" sqref="O1"/>
      <selection pane="bottomLeft" activeCell="A32" sqref="A32"/>
      <selection pane="bottomRight" activeCell="N31" sqref="N31"/>
    </sheetView>
  </sheetViews>
  <sheetFormatPr baseColWidth="10" defaultRowHeight="25" customHeight="1" x14ac:dyDescent="0.2"/>
  <cols>
    <col min="1" max="1" width="4.1640625" style="22" customWidth="1"/>
    <col min="2" max="2" width="22.6640625" style="25" customWidth="1"/>
    <col min="3" max="3" width="0.83203125" style="22" customWidth="1"/>
    <col min="4" max="4" width="4.1640625" style="22" customWidth="1"/>
    <col min="5" max="5" width="17.33203125" style="22" customWidth="1"/>
    <col min="6" max="6" width="0.83203125" style="22" customWidth="1"/>
    <col min="7" max="7" width="6.1640625" style="22" customWidth="1"/>
    <col min="8" max="8" width="16.6640625" style="22" customWidth="1"/>
    <col min="9" max="9" width="1" style="22" customWidth="1"/>
    <col min="10" max="10" width="4.1640625" style="22" customWidth="1"/>
    <col min="11" max="11" width="16.6640625" style="22" customWidth="1"/>
    <col min="12" max="12" width="1" style="22" customWidth="1"/>
    <col min="13" max="13" width="16.6640625" style="22" customWidth="1"/>
    <col min="14" max="14" width="12.6640625" style="22" bestFit="1" customWidth="1"/>
    <col min="15" max="16" width="4.1640625" style="22" customWidth="1"/>
    <col min="17" max="17" width="16" style="22" customWidth="1"/>
    <col min="18" max="16384" width="10.83203125" style="22"/>
  </cols>
  <sheetData>
    <row r="1" spans="1:34" s="21" customFormat="1" ht="16" customHeight="1" x14ac:dyDescent="0.2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34" ht="16" customHeight="1" x14ac:dyDescent="0.2">
      <c r="A2" s="18" t="s">
        <v>9</v>
      </c>
      <c r="B2" s="19" t="s">
        <v>6</v>
      </c>
      <c r="C2" s="20"/>
      <c r="D2" s="18" t="s">
        <v>9</v>
      </c>
      <c r="E2" s="19" t="s">
        <v>6</v>
      </c>
      <c r="F2" s="20"/>
      <c r="G2" s="18" t="s">
        <v>9</v>
      </c>
      <c r="H2" s="19" t="s">
        <v>6</v>
      </c>
      <c r="I2" s="20"/>
      <c r="J2" s="18" t="s">
        <v>9</v>
      </c>
      <c r="K2" s="19" t="s">
        <v>6</v>
      </c>
      <c r="L2" s="27"/>
      <c r="M2" s="27"/>
      <c r="N2" s="27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6" customHeight="1" x14ac:dyDescent="0.2">
      <c r="A3" s="47">
        <v>1</v>
      </c>
      <c r="B3" s="60"/>
      <c r="C3" s="27"/>
      <c r="D3" s="47">
        <v>26</v>
      </c>
      <c r="E3" s="60"/>
      <c r="F3" s="27"/>
      <c r="G3" s="47">
        <v>54</v>
      </c>
      <c r="H3" s="60"/>
      <c r="I3" s="27"/>
      <c r="J3" s="47"/>
      <c r="K3" s="58"/>
      <c r="L3" s="27"/>
      <c r="M3" s="48" t="s">
        <v>12</v>
      </c>
      <c r="N3" s="2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6" customHeight="1" x14ac:dyDescent="0.2">
      <c r="A4" s="47">
        <f>A3+1</f>
        <v>2</v>
      </c>
      <c r="B4" s="60"/>
      <c r="C4" s="27"/>
      <c r="D4" s="47">
        <v>27</v>
      </c>
      <c r="E4" s="60"/>
      <c r="F4" s="27"/>
      <c r="G4" s="47">
        <v>66</v>
      </c>
      <c r="H4" s="60"/>
      <c r="I4" s="27"/>
      <c r="J4" s="47"/>
      <c r="K4" s="58"/>
      <c r="L4" s="27"/>
      <c r="M4" s="72" t="s">
        <v>95</v>
      </c>
      <c r="N4" s="7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6" customHeight="1" x14ac:dyDescent="0.2">
      <c r="A5" s="47">
        <f t="shared" ref="A5:A26" si="0">A4+1</f>
        <v>3</v>
      </c>
      <c r="B5" s="60"/>
      <c r="C5" s="27"/>
      <c r="D5" s="47">
        <v>28</v>
      </c>
      <c r="E5" s="60"/>
      <c r="F5" s="27"/>
      <c r="G5" s="47">
        <v>72</v>
      </c>
      <c r="H5" s="60"/>
      <c r="I5" s="27"/>
      <c r="J5" s="47"/>
      <c r="K5" s="58"/>
      <c r="L5" s="27"/>
      <c r="M5" s="72" t="s">
        <v>96</v>
      </c>
      <c r="N5" s="28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6" customHeight="1" x14ac:dyDescent="0.2">
      <c r="A6" s="47">
        <f t="shared" si="0"/>
        <v>4</v>
      </c>
      <c r="B6" s="60"/>
      <c r="C6" s="27"/>
      <c r="D6" s="47">
        <v>29</v>
      </c>
      <c r="E6" s="60"/>
      <c r="F6" s="27"/>
      <c r="G6" s="47">
        <v>100</v>
      </c>
      <c r="H6" s="60"/>
      <c r="I6" s="27"/>
      <c r="J6" s="47"/>
      <c r="K6" s="58"/>
      <c r="L6" s="27"/>
      <c r="M6" s="47" t="s">
        <v>97</v>
      </c>
      <c r="N6" s="28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6" customHeight="1" x14ac:dyDescent="0.2">
      <c r="A7" s="47">
        <f t="shared" si="0"/>
        <v>5</v>
      </c>
      <c r="B7" s="60"/>
      <c r="C7" s="27"/>
      <c r="D7" s="47">
        <v>30</v>
      </c>
      <c r="E7" s="60"/>
      <c r="F7" s="27"/>
      <c r="G7" s="47">
        <v>117</v>
      </c>
      <c r="H7" s="60"/>
      <c r="I7" s="27"/>
      <c r="J7" s="47"/>
      <c r="K7" s="58"/>
      <c r="L7" s="27"/>
      <c r="M7" s="47" t="s">
        <v>98</v>
      </c>
      <c r="N7" s="28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6" customHeight="1" x14ac:dyDescent="0.2">
      <c r="A8" s="47">
        <f t="shared" si="0"/>
        <v>6</v>
      </c>
      <c r="B8" s="60"/>
      <c r="C8" s="27"/>
      <c r="D8" s="47">
        <v>31</v>
      </c>
      <c r="E8" s="45"/>
      <c r="F8" s="27"/>
      <c r="G8" s="47">
        <v>120</v>
      </c>
      <c r="H8" s="60"/>
      <c r="I8" s="27"/>
      <c r="J8" s="47"/>
      <c r="K8" s="58"/>
      <c r="L8" s="27"/>
      <c r="M8" s="47" t="s">
        <v>99</v>
      </c>
      <c r="N8" s="7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6" customHeight="1" x14ac:dyDescent="0.2">
      <c r="A9" s="47">
        <f t="shared" si="0"/>
        <v>7</v>
      </c>
      <c r="B9" s="60"/>
      <c r="C9" s="27"/>
      <c r="D9" s="47">
        <v>32</v>
      </c>
      <c r="E9" s="60"/>
      <c r="F9" s="27"/>
      <c r="G9" s="47">
        <v>123</v>
      </c>
      <c r="H9" s="60"/>
      <c r="I9" s="27"/>
      <c r="J9" s="47"/>
      <c r="K9" s="58"/>
      <c r="L9" s="27"/>
      <c r="M9" s="47" t="s">
        <v>100</v>
      </c>
      <c r="N9" s="2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6" customHeight="1" x14ac:dyDescent="0.2">
      <c r="A10" s="47">
        <f t="shared" si="0"/>
        <v>8</v>
      </c>
      <c r="B10" s="60"/>
      <c r="C10" s="27"/>
      <c r="D10" s="47">
        <v>33</v>
      </c>
      <c r="E10" s="45"/>
      <c r="F10" s="27"/>
      <c r="G10" s="47">
        <v>199</v>
      </c>
      <c r="H10" s="60"/>
      <c r="I10" s="27"/>
      <c r="J10" s="47"/>
      <c r="K10" s="58"/>
      <c r="L10" s="27"/>
      <c r="M10" s="27"/>
      <c r="N10" s="27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6" customHeight="1" x14ac:dyDescent="0.2">
      <c r="A11" s="47">
        <f t="shared" si="0"/>
        <v>9</v>
      </c>
      <c r="B11" s="60"/>
      <c r="C11" s="27"/>
      <c r="D11" s="47">
        <v>34</v>
      </c>
      <c r="E11" s="45"/>
      <c r="F11" s="27"/>
      <c r="G11" s="47">
        <v>205</v>
      </c>
      <c r="H11" s="60"/>
      <c r="I11" s="27"/>
      <c r="J11" s="47"/>
      <c r="K11" s="58"/>
      <c r="L11" s="27"/>
      <c r="M11" s="48" t="s">
        <v>23</v>
      </c>
      <c r="N11" s="2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6" customHeight="1" x14ac:dyDescent="0.2">
      <c r="A12" s="47">
        <f t="shared" si="0"/>
        <v>10</v>
      </c>
      <c r="B12" s="60"/>
      <c r="C12" s="27"/>
      <c r="D12" s="47">
        <v>35</v>
      </c>
      <c r="E12" s="45"/>
      <c r="F12" s="27"/>
      <c r="G12" s="47">
        <v>360</v>
      </c>
      <c r="H12" s="60"/>
      <c r="I12" s="27"/>
      <c r="J12" s="47"/>
      <c r="K12" s="58"/>
      <c r="L12" s="27"/>
      <c r="M12" s="47"/>
      <c r="N12" s="7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6" customHeight="1" x14ac:dyDescent="0.2">
      <c r="A13" s="47">
        <f t="shared" si="0"/>
        <v>11</v>
      </c>
      <c r="B13" s="60"/>
      <c r="C13" s="27"/>
      <c r="D13" s="47">
        <v>36</v>
      </c>
      <c r="E13" s="60"/>
      <c r="F13" s="27"/>
      <c r="G13" s="47">
        <v>397</v>
      </c>
      <c r="H13" s="60"/>
      <c r="I13" s="27"/>
      <c r="J13" s="47"/>
      <c r="K13" s="58"/>
      <c r="L13" s="27"/>
      <c r="M13" s="72"/>
      <c r="N13" s="7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6" customHeight="1" x14ac:dyDescent="0.2">
      <c r="A14" s="47">
        <f t="shared" si="0"/>
        <v>12</v>
      </c>
      <c r="B14" s="60"/>
      <c r="C14" s="27"/>
      <c r="D14" s="47">
        <v>37</v>
      </c>
      <c r="E14" s="60"/>
      <c r="F14" s="27"/>
      <c r="G14" s="47">
        <v>403</v>
      </c>
      <c r="H14" s="60"/>
      <c r="I14" s="27"/>
      <c r="J14" s="47"/>
      <c r="K14" s="58"/>
      <c r="L14" s="27"/>
      <c r="M14" s="47"/>
      <c r="N14" s="2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6" customHeight="1" x14ac:dyDescent="0.2">
      <c r="A15" s="47">
        <f t="shared" si="0"/>
        <v>13</v>
      </c>
      <c r="B15" s="60"/>
      <c r="C15" s="27"/>
      <c r="D15" s="47">
        <v>38</v>
      </c>
      <c r="E15" s="45"/>
      <c r="F15" s="27"/>
      <c r="G15" s="47">
        <v>460</v>
      </c>
      <c r="H15" s="60"/>
      <c r="I15" s="27"/>
      <c r="J15" s="47"/>
      <c r="K15" s="58"/>
      <c r="L15" s="27"/>
      <c r="M15" s="72"/>
      <c r="N15" s="2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6" customHeight="1" x14ac:dyDescent="0.2">
      <c r="A16" s="47">
        <f t="shared" si="0"/>
        <v>14</v>
      </c>
      <c r="B16" s="60"/>
      <c r="C16" s="27"/>
      <c r="D16" s="47">
        <v>39</v>
      </c>
      <c r="E16" s="60"/>
      <c r="F16" s="27"/>
      <c r="G16" s="47">
        <v>606</v>
      </c>
      <c r="H16" s="60"/>
      <c r="I16" s="27"/>
      <c r="J16" s="47"/>
      <c r="K16" s="58"/>
      <c r="L16" s="27"/>
      <c r="M16" s="47"/>
      <c r="N16" s="2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6" customHeight="1" x14ac:dyDescent="0.2">
      <c r="A17" s="47">
        <f t="shared" si="0"/>
        <v>15</v>
      </c>
      <c r="B17" s="60"/>
      <c r="C17" s="27"/>
      <c r="D17" s="47">
        <v>40</v>
      </c>
      <c r="E17" s="60"/>
      <c r="F17" s="27"/>
      <c r="G17" s="47">
        <v>1200</v>
      </c>
      <c r="H17" s="60"/>
      <c r="I17" s="27"/>
      <c r="J17" s="47"/>
      <c r="K17" s="58"/>
      <c r="L17" s="27"/>
      <c r="M17" s="47"/>
      <c r="N17" s="2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6" customHeight="1" x14ac:dyDescent="0.2">
      <c r="A18" s="47">
        <f t="shared" si="0"/>
        <v>16</v>
      </c>
      <c r="B18" s="60"/>
      <c r="C18" s="27"/>
      <c r="D18" s="47">
        <v>41</v>
      </c>
      <c r="E18" s="58"/>
      <c r="F18" s="27"/>
      <c r="G18" s="47">
        <v>5832</v>
      </c>
      <c r="H18" s="60"/>
      <c r="I18" s="27"/>
      <c r="J18" s="47"/>
      <c r="K18" s="58"/>
      <c r="L18" s="27"/>
      <c r="M18" s="27"/>
      <c r="N18" s="2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6" customHeight="1" x14ac:dyDescent="0.2">
      <c r="A19" s="47">
        <f t="shared" si="0"/>
        <v>17</v>
      </c>
      <c r="B19" s="45"/>
      <c r="C19" s="27"/>
      <c r="D19" s="47">
        <v>42</v>
      </c>
      <c r="E19" s="60"/>
      <c r="F19" s="27"/>
      <c r="G19" s="47">
        <v>10648</v>
      </c>
      <c r="H19" s="60"/>
      <c r="I19" s="27"/>
      <c r="J19" s="47"/>
      <c r="K19" s="58"/>
      <c r="L19" s="27"/>
      <c r="M19" s="94" t="s">
        <v>107</v>
      </c>
      <c r="N19" s="9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6" customHeight="1" x14ac:dyDescent="0.2">
      <c r="A20" s="47">
        <f t="shared" si="0"/>
        <v>18</v>
      </c>
      <c r="B20" s="60"/>
      <c r="C20" s="27"/>
      <c r="D20" s="47">
        <v>43</v>
      </c>
      <c r="E20" s="45"/>
      <c r="F20" s="27"/>
      <c r="G20" s="47"/>
      <c r="H20" s="58"/>
      <c r="I20" s="27"/>
      <c r="J20" s="47"/>
      <c r="K20" s="58"/>
      <c r="L20" s="27"/>
      <c r="M20" s="97"/>
      <c r="N20" s="99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6" customHeight="1" x14ac:dyDescent="0.2">
      <c r="A21" s="47">
        <f t="shared" si="0"/>
        <v>19</v>
      </c>
      <c r="B21" s="60"/>
      <c r="C21" s="27"/>
      <c r="D21" s="47">
        <v>44</v>
      </c>
      <c r="E21" s="45"/>
      <c r="F21" s="27"/>
      <c r="G21" s="47"/>
      <c r="H21" s="58"/>
      <c r="I21" s="27"/>
      <c r="J21" s="47"/>
      <c r="K21" s="58"/>
      <c r="L21" s="27"/>
      <c r="M21" s="100"/>
      <c r="N21" s="10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6" customHeight="1" x14ac:dyDescent="0.2">
      <c r="A22" s="47">
        <f t="shared" si="0"/>
        <v>20</v>
      </c>
      <c r="B22" s="60"/>
      <c r="C22" s="27"/>
      <c r="D22" s="47">
        <v>45</v>
      </c>
      <c r="E22" s="45"/>
      <c r="F22" s="27"/>
      <c r="G22" s="47"/>
      <c r="H22" s="58"/>
      <c r="I22" s="27"/>
      <c r="J22" s="47"/>
      <c r="K22" s="58"/>
      <c r="L22" s="27"/>
      <c r="M22" s="94" t="s">
        <v>108</v>
      </c>
      <c r="N22" s="96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6" customHeight="1" x14ac:dyDescent="0.2">
      <c r="A23" s="47">
        <f t="shared" si="0"/>
        <v>21</v>
      </c>
      <c r="B23" s="60"/>
      <c r="C23" s="27"/>
      <c r="D23" s="47">
        <v>46</v>
      </c>
      <c r="E23" s="60"/>
      <c r="F23" s="27"/>
      <c r="G23" s="47"/>
      <c r="H23" s="58"/>
      <c r="I23" s="27"/>
      <c r="J23" s="47"/>
      <c r="K23" s="58"/>
      <c r="L23" s="27"/>
      <c r="M23" s="97"/>
      <c r="N23" s="99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6" customHeight="1" x14ac:dyDescent="0.2">
      <c r="A24" s="47">
        <f t="shared" si="0"/>
        <v>22</v>
      </c>
      <c r="B24" s="45"/>
      <c r="C24" s="27"/>
      <c r="D24" s="54">
        <v>47</v>
      </c>
      <c r="E24" s="45"/>
      <c r="F24" s="27"/>
      <c r="G24" s="47"/>
      <c r="H24" s="58"/>
      <c r="I24" s="27"/>
      <c r="J24" s="47"/>
      <c r="K24" s="58"/>
      <c r="L24" s="27"/>
      <c r="M24" s="100"/>
      <c r="N24" s="102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6" customHeight="1" x14ac:dyDescent="0.2">
      <c r="A25" s="47">
        <f t="shared" si="0"/>
        <v>23</v>
      </c>
      <c r="B25" s="60"/>
      <c r="C25" s="27"/>
      <c r="D25" s="47">
        <v>48</v>
      </c>
      <c r="E25" s="60"/>
      <c r="F25" s="27"/>
      <c r="G25" s="47"/>
      <c r="H25" s="58"/>
      <c r="I25" s="27"/>
      <c r="J25" s="47"/>
      <c r="K25" s="58"/>
      <c r="L25" s="27"/>
      <c r="M25" s="27"/>
      <c r="N25" s="2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6" customHeight="1" x14ac:dyDescent="0.2">
      <c r="A26" s="47">
        <f t="shared" si="0"/>
        <v>24</v>
      </c>
      <c r="B26" s="60"/>
      <c r="C26" s="27"/>
      <c r="D26" s="23">
        <v>49</v>
      </c>
      <c r="E26" s="45"/>
      <c r="F26" s="27"/>
      <c r="G26" s="47"/>
      <c r="H26" s="58"/>
      <c r="I26" s="27"/>
      <c r="J26" s="47"/>
      <c r="K26" s="58"/>
      <c r="L26" s="27"/>
      <c r="M26" s="103"/>
      <c r="N26" s="104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6" customHeight="1" x14ac:dyDescent="0.2">
      <c r="A27" s="47">
        <f>A26+1</f>
        <v>25</v>
      </c>
      <c r="B27" s="60"/>
      <c r="C27" s="27"/>
      <c r="D27" s="47">
        <v>50</v>
      </c>
      <c r="E27" s="45"/>
      <c r="F27" s="27"/>
      <c r="G27" s="47"/>
      <c r="H27" s="58"/>
      <c r="I27" s="27"/>
      <c r="J27" s="54"/>
      <c r="K27" s="58"/>
      <c r="L27" s="27"/>
      <c r="M27" s="27"/>
      <c r="N27" s="2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6" customHeight="1" x14ac:dyDescent="0.2">
      <c r="A28" s="74" t="s">
        <v>105</v>
      </c>
      <c r="B28" s="75"/>
      <c r="C28" s="75"/>
      <c r="D28" s="75"/>
      <c r="E28" s="80" t="s">
        <v>104</v>
      </c>
      <c r="F28" s="80"/>
      <c r="G28" s="80"/>
      <c r="H28" s="80"/>
      <c r="I28" s="80"/>
      <c r="J28" s="27"/>
      <c r="K28" s="27"/>
      <c r="L28" s="27"/>
      <c r="M28" s="27"/>
      <c r="N28" s="2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6" customHeight="1" x14ac:dyDescent="0.2">
      <c r="A29" s="27"/>
      <c r="B29" s="69" t="s">
        <v>25</v>
      </c>
      <c r="C29" s="70"/>
      <c r="D29" s="70"/>
      <c r="E29" s="57"/>
      <c r="F29" s="27"/>
      <c r="G29" s="58" t="s">
        <v>20</v>
      </c>
      <c r="H29" s="59"/>
      <c r="I29" s="27"/>
      <c r="J29" s="27"/>
      <c r="K29" s="27"/>
      <c r="L29" s="27"/>
      <c r="M29" s="27"/>
      <c r="N29" s="27"/>
      <c r="O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6" customHeight="1" x14ac:dyDescent="0.2">
      <c r="A30" s="27"/>
      <c r="B30" s="55" t="s">
        <v>8</v>
      </c>
      <c r="C30" s="56"/>
      <c r="D30" s="57"/>
      <c r="E30" s="27"/>
      <c r="F30" s="27"/>
      <c r="G30" s="60" t="s">
        <v>94</v>
      </c>
      <c r="H30" s="61"/>
      <c r="I30" s="27"/>
      <c r="J30" s="27"/>
      <c r="K30" s="27"/>
      <c r="L30" s="27"/>
      <c r="M30" s="27"/>
      <c r="N30" s="2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6" customHeight="1" x14ac:dyDescent="0.2">
      <c r="A31" s="27"/>
      <c r="B31" s="71" t="s">
        <v>7</v>
      </c>
      <c r="C31" s="27"/>
      <c r="D31" s="27"/>
      <c r="E31" s="62" t="s">
        <v>103</v>
      </c>
      <c r="F31" s="27"/>
      <c r="G31" s="45" t="s">
        <v>19</v>
      </c>
      <c r="H31" s="63"/>
      <c r="I31" s="27"/>
      <c r="J31" s="27"/>
      <c r="K31" s="27"/>
      <c r="L31" s="27"/>
      <c r="M31" s="27"/>
      <c r="N31" s="27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6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2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2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2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34" ht="2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34" ht="2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34" ht="25" customHeight="1" x14ac:dyDescent="0.2">
      <c r="A41" s="21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34" ht="25" customHeight="1" x14ac:dyDescent="0.2">
      <c r="A42" s="21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34" ht="25" customHeight="1" x14ac:dyDescent="0.2">
      <c r="A43" s="21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34" ht="25" customHeight="1" x14ac:dyDescent="0.2">
      <c r="A44" s="21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34" ht="25" customHeight="1" x14ac:dyDescent="0.2">
      <c r="A45" s="21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34" ht="25" customHeight="1" x14ac:dyDescent="0.2">
      <c r="A46" s="21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34" ht="25" customHeight="1" x14ac:dyDescent="0.2">
      <c r="A47" s="21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34" ht="25" customHeight="1" x14ac:dyDescent="0.2">
      <c r="A48" s="21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38" ht="25" customHeight="1" x14ac:dyDescent="0.2">
      <c r="A49" s="21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38" ht="25" customHeight="1" x14ac:dyDescent="0.2">
      <c r="A50" s="21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38" ht="25" customHeight="1" x14ac:dyDescent="0.2">
      <c r="A51" s="21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38" ht="25" customHeight="1" x14ac:dyDescent="0.2">
      <c r="A52" s="21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 ht="25" customHeight="1" x14ac:dyDescent="0.2">
      <c r="A53" s="21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ht="25" customHeight="1" x14ac:dyDescent="0.2">
      <c r="A54" s="21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8" ht="25" customHeight="1" x14ac:dyDescent="0.2">
      <c r="A55" s="21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5" customHeight="1" x14ac:dyDescent="0.2">
      <c r="A56" s="21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ht="25" customHeight="1" x14ac:dyDescent="0.2">
      <c r="A57" s="21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ht="25" customHeight="1" x14ac:dyDescent="0.2">
      <c r="A58" s="21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ht="25" customHeight="1" x14ac:dyDescent="0.2">
      <c r="A59" s="21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5" customHeight="1" x14ac:dyDescent="0.2">
      <c r="A60" s="21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ht="25" customHeight="1" x14ac:dyDescent="0.2">
      <c r="A61" s="21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25" customHeight="1" x14ac:dyDescent="0.2">
      <c r="A62" s="21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5" customHeight="1" x14ac:dyDescent="0.2">
      <c r="A63" s="21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ht="25" customHeight="1" x14ac:dyDescent="0.2">
      <c r="A64" s="21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1:38" ht="25" customHeight="1" x14ac:dyDescent="0.2">
      <c r="A65" s="21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1:38" ht="25" customHeight="1" x14ac:dyDescent="0.2">
      <c r="A66" s="21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1:38" ht="25" customHeight="1" x14ac:dyDescent="0.2">
      <c r="A67" s="21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ht="25" customHeight="1" x14ac:dyDescent="0.2">
      <c r="A68" s="21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38" ht="25" customHeight="1" x14ac:dyDescent="0.2">
      <c r="A69" s="21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ht="25" customHeight="1" x14ac:dyDescent="0.2">
      <c r="A70" s="21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ht="25" customHeight="1" x14ac:dyDescent="0.2">
      <c r="A71" s="21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 ht="25" customHeight="1" x14ac:dyDescent="0.2">
      <c r="A72" s="21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1:38" ht="25" customHeight="1" x14ac:dyDescent="0.2">
      <c r="A73" s="21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1:38" ht="25" customHeight="1" x14ac:dyDescent="0.2">
      <c r="A74" s="21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1:38" ht="25" customHeight="1" x14ac:dyDescent="0.2">
      <c r="A75" s="21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ht="25" customHeight="1" x14ac:dyDescent="0.2">
      <c r="A76" s="21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1:38" ht="25" customHeight="1" x14ac:dyDescent="0.2">
      <c r="A77" s="21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38" ht="25" customHeight="1" x14ac:dyDescent="0.2">
      <c r="A78" s="21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ht="25" customHeight="1" x14ac:dyDescent="0.2">
      <c r="A79" s="21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1:38" ht="25" customHeight="1" x14ac:dyDescent="0.2">
      <c r="A80" s="21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1:38" ht="25" customHeight="1" x14ac:dyDescent="0.2">
      <c r="A81" s="21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</sheetData>
  <mergeCells count="4">
    <mergeCell ref="M19:N21"/>
    <mergeCell ref="M22:N24"/>
    <mergeCell ref="M26:N26"/>
    <mergeCell ref="E28:I28"/>
  </mergeCells>
  <hyperlinks>
    <hyperlink ref="E28" r:id="rId1" display="https://spiremaths.co.uk/four4s/" xr:uid="{FCDC533D-50D7-3544-A273-B330CC022436}"/>
    <hyperlink ref="E28:I28" r:id="rId2" display="https://spiremaths.co.uk/2023/" xr:uid="{7773FC83-C8D5-534A-9909-8D5D6435B0DD}"/>
    <hyperlink ref="A28:I28" r:id="rId3" display="Here for materials and spreadsheet" xr:uid="{B93D8E5B-3914-A440-9405-F3C951E9D4F8}"/>
  </hyperlinks>
  <pageMargins left="0.7" right="0.7" top="0.75" bottom="0.75" header="0.3" footer="0.3"/>
  <ignoredErrors>
    <ignoredError sqref="M4:M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D1E4D-3FF5-5141-A423-2F6A9D5C21D0}">
  <dimension ref="A1:AL81"/>
  <sheetViews>
    <sheetView zoomScale="147" zoomScaleNormal="147" workbookViewId="0">
      <pane xSplit="14" ySplit="31" topLeftCell="O32" activePane="bottomRight" state="frozen"/>
      <selection pane="topRight" activeCell="O1" sqref="O1"/>
      <selection pane="bottomLeft" activeCell="A32" sqref="A32"/>
      <selection pane="bottomRight" activeCell="B2" sqref="B2:K2"/>
    </sheetView>
  </sheetViews>
  <sheetFormatPr baseColWidth="10" defaultRowHeight="25" customHeight="1" x14ac:dyDescent="0.2"/>
  <cols>
    <col min="1" max="1" width="4.1640625" style="22" customWidth="1"/>
    <col min="2" max="2" width="21.1640625" style="25" customWidth="1"/>
    <col min="3" max="3" width="0.83203125" style="22" customWidth="1"/>
    <col min="4" max="4" width="5.5" style="22" customWidth="1"/>
    <col min="5" max="5" width="21.1640625" style="22" customWidth="1"/>
    <col min="6" max="6" width="0.83203125" style="22" customWidth="1"/>
    <col min="7" max="7" width="6.1640625" style="22" customWidth="1"/>
    <col min="8" max="8" width="21.1640625" style="22" customWidth="1"/>
    <col min="9" max="9" width="1" style="22" customWidth="1"/>
    <col min="10" max="10" width="4.1640625" style="22" customWidth="1"/>
    <col min="11" max="11" width="16.6640625" style="22" customWidth="1"/>
    <col min="12" max="12" width="1" style="22" customWidth="1"/>
    <col min="13" max="13" width="16.6640625" style="22" customWidth="1"/>
    <col min="14" max="14" width="12.6640625" style="22" bestFit="1" customWidth="1"/>
    <col min="15" max="16" width="4.1640625" style="22" customWidth="1"/>
    <col min="17" max="17" width="16" style="22" customWidth="1"/>
    <col min="18" max="16384" width="10.83203125" style="22"/>
  </cols>
  <sheetData>
    <row r="1" spans="1:34" s="21" customFormat="1" ht="16" customHeight="1" x14ac:dyDescent="0.2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34" ht="16" customHeight="1" thickBot="1" x14ac:dyDescent="0.25">
      <c r="A2" s="18" t="s">
        <v>9</v>
      </c>
      <c r="B2" s="114" t="s">
        <v>6</v>
      </c>
      <c r="C2" s="20"/>
      <c r="D2" s="18" t="s">
        <v>9</v>
      </c>
      <c r="E2" s="114" t="s">
        <v>6</v>
      </c>
      <c r="F2" s="20"/>
      <c r="G2" s="18" t="s">
        <v>9</v>
      </c>
      <c r="H2" s="114" t="s">
        <v>6</v>
      </c>
      <c r="I2" s="20"/>
      <c r="J2" s="18" t="s">
        <v>9</v>
      </c>
      <c r="K2" s="114" t="s">
        <v>6</v>
      </c>
      <c r="L2" s="27"/>
      <c r="M2" s="27"/>
      <c r="N2" s="27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6" customHeight="1" thickBot="1" x14ac:dyDescent="0.25">
      <c r="A3" s="47">
        <v>1</v>
      </c>
      <c r="B3" s="49"/>
      <c r="C3" s="27"/>
      <c r="D3" s="47">
        <v>26</v>
      </c>
      <c r="E3" s="49"/>
      <c r="F3" s="27"/>
      <c r="G3" s="47">
        <v>54</v>
      </c>
      <c r="H3" s="49"/>
      <c r="I3" s="27"/>
      <c r="J3" s="66"/>
      <c r="K3" s="67"/>
      <c r="L3" s="27"/>
      <c r="M3" s="48" t="s">
        <v>12</v>
      </c>
      <c r="N3" s="2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6" customHeight="1" thickBot="1" x14ac:dyDescent="0.25">
      <c r="A4" s="47">
        <f>A3+1</f>
        <v>2</v>
      </c>
      <c r="B4" s="49"/>
      <c r="C4" s="27"/>
      <c r="D4" s="47">
        <v>27</v>
      </c>
      <c r="E4" s="49"/>
      <c r="F4" s="27"/>
      <c r="G4" s="47">
        <v>66</v>
      </c>
      <c r="H4" s="49"/>
      <c r="I4" s="27"/>
      <c r="J4" s="66"/>
      <c r="K4" s="67"/>
      <c r="L4" s="27"/>
      <c r="M4" s="72" t="s">
        <v>95</v>
      </c>
      <c r="N4" s="7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6" customHeight="1" thickBot="1" x14ac:dyDescent="0.25">
      <c r="A5" s="47">
        <f t="shared" ref="A5:A26" si="0">A4+1</f>
        <v>3</v>
      </c>
      <c r="B5" s="49"/>
      <c r="C5" s="27"/>
      <c r="D5" s="47">
        <v>28</v>
      </c>
      <c r="E5" s="49"/>
      <c r="F5" s="27"/>
      <c r="G5" s="47">
        <v>72</v>
      </c>
      <c r="H5" s="49"/>
      <c r="I5" s="27"/>
      <c r="J5" s="66"/>
      <c r="K5" s="67"/>
      <c r="L5" s="27"/>
      <c r="M5" s="72" t="s">
        <v>96</v>
      </c>
      <c r="N5" s="28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6" customHeight="1" thickBot="1" x14ac:dyDescent="0.25">
      <c r="A6" s="47">
        <f t="shared" si="0"/>
        <v>4</v>
      </c>
      <c r="B6" s="49"/>
      <c r="C6" s="27"/>
      <c r="D6" s="47">
        <v>29</v>
      </c>
      <c r="E6" s="49"/>
      <c r="F6" s="27"/>
      <c r="G6" s="47">
        <v>100</v>
      </c>
      <c r="H6" s="49"/>
      <c r="I6" s="27"/>
      <c r="J6" s="66"/>
      <c r="K6" s="67"/>
      <c r="L6" s="27"/>
      <c r="M6" s="47" t="s">
        <v>97</v>
      </c>
      <c r="N6" s="28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6" customHeight="1" thickBot="1" x14ac:dyDescent="0.25">
      <c r="A7" s="47">
        <f t="shared" si="0"/>
        <v>5</v>
      </c>
      <c r="B7" s="49"/>
      <c r="C7" s="27"/>
      <c r="D7" s="47">
        <v>30</v>
      </c>
      <c r="E7" s="49"/>
      <c r="F7" s="27"/>
      <c r="G7" s="47">
        <v>117</v>
      </c>
      <c r="H7" s="49"/>
      <c r="I7" s="27"/>
      <c r="J7" s="66"/>
      <c r="K7" s="67"/>
      <c r="L7" s="27"/>
      <c r="M7" s="47" t="s">
        <v>98</v>
      </c>
      <c r="N7" s="28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6" customHeight="1" thickBot="1" x14ac:dyDescent="0.25">
      <c r="A8" s="47">
        <f t="shared" si="0"/>
        <v>6</v>
      </c>
      <c r="B8" s="49"/>
      <c r="C8" s="27"/>
      <c r="D8" s="47">
        <v>31</v>
      </c>
      <c r="E8" s="68"/>
      <c r="F8" s="27"/>
      <c r="G8" s="47">
        <v>120</v>
      </c>
      <c r="H8" s="49"/>
      <c r="I8" s="27"/>
      <c r="J8" s="66"/>
      <c r="K8" s="67"/>
      <c r="L8" s="27"/>
      <c r="M8" s="47" t="s">
        <v>99</v>
      </c>
      <c r="N8" s="7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6" customHeight="1" thickBot="1" x14ac:dyDescent="0.25">
      <c r="A9" s="47">
        <f t="shared" si="0"/>
        <v>7</v>
      </c>
      <c r="B9" s="49"/>
      <c r="C9" s="27"/>
      <c r="D9" s="47">
        <v>32</v>
      </c>
      <c r="E9" s="49"/>
      <c r="F9" s="27"/>
      <c r="G9" s="47">
        <v>123</v>
      </c>
      <c r="H9" s="49"/>
      <c r="I9" s="27"/>
      <c r="J9" s="66"/>
      <c r="K9" s="67"/>
      <c r="L9" s="27"/>
      <c r="M9" s="47" t="s">
        <v>100</v>
      </c>
      <c r="N9" s="2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6" customHeight="1" thickBot="1" x14ac:dyDescent="0.25">
      <c r="A10" s="47">
        <f t="shared" si="0"/>
        <v>8</v>
      </c>
      <c r="B10" s="49"/>
      <c r="C10" s="27"/>
      <c r="D10" s="47">
        <v>33</v>
      </c>
      <c r="E10" s="68"/>
      <c r="F10" s="27"/>
      <c r="G10" s="47">
        <v>199</v>
      </c>
      <c r="H10" s="49"/>
      <c r="I10" s="27"/>
      <c r="J10" s="66"/>
      <c r="K10" s="67"/>
      <c r="L10" s="27"/>
      <c r="M10" s="27"/>
      <c r="N10" s="27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6" customHeight="1" thickBot="1" x14ac:dyDescent="0.25">
      <c r="A11" s="47">
        <f t="shared" si="0"/>
        <v>9</v>
      </c>
      <c r="B11" s="49"/>
      <c r="C11" s="27"/>
      <c r="D11" s="47">
        <v>34</v>
      </c>
      <c r="E11" s="68"/>
      <c r="F11" s="27"/>
      <c r="G11" s="47">
        <v>205</v>
      </c>
      <c r="H11" s="49"/>
      <c r="I11" s="27"/>
      <c r="J11" s="66"/>
      <c r="K11" s="67"/>
      <c r="L11" s="27"/>
      <c r="M11" s="48" t="s">
        <v>23</v>
      </c>
      <c r="N11" s="2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6" customHeight="1" thickBot="1" x14ac:dyDescent="0.25">
      <c r="A12" s="47">
        <f t="shared" si="0"/>
        <v>10</v>
      </c>
      <c r="B12" s="49"/>
      <c r="C12" s="27"/>
      <c r="D12" s="47">
        <v>35</v>
      </c>
      <c r="E12" s="68"/>
      <c r="F12" s="27"/>
      <c r="G12" s="47">
        <v>360</v>
      </c>
      <c r="H12" s="49"/>
      <c r="I12" s="27"/>
      <c r="J12" s="66"/>
      <c r="K12" s="67"/>
      <c r="L12" s="27"/>
      <c r="M12" s="47"/>
      <c r="N12" s="7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6" customHeight="1" thickBot="1" x14ac:dyDescent="0.25">
      <c r="A13" s="47">
        <f t="shared" si="0"/>
        <v>11</v>
      </c>
      <c r="B13" s="49"/>
      <c r="C13" s="27"/>
      <c r="D13" s="47">
        <v>36</v>
      </c>
      <c r="E13" s="49"/>
      <c r="F13" s="27"/>
      <c r="G13" s="47">
        <v>397</v>
      </c>
      <c r="H13" s="49"/>
      <c r="I13" s="27"/>
      <c r="J13" s="66"/>
      <c r="K13" s="67"/>
      <c r="L13" s="27"/>
      <c r="M13" s="72"/>
      <c r="N13" s="7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6" customHeight="1" thickBot="1" x14ac:dyDescent="0.25">
      <c r="A14" s="47">
        <f t="shared" si="0"/>
        <v>12</v>
      </c>
      <c r="B14" s="49"/>
      <c r="C14" s="27"/>
      <c r="D14" s="47">
        <v>37</v>
      </c>
      <c r="E14" s="49"/>
      <c r="F14" s="27"/>
      <c r="G14" s="47">
        <v>403</v>
      </c>
      <c r="H14" s="49"/>
      <c r="I14" s="27"/>
      <c r="J14" s="66"/>
      <c r="K14" s="67"/>
      <c r="L14" s="27"/>
      <c r="M14" s="47"/>
      <c r="N14" s="28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6" customHeight="1" thickBot="1" x14ac:dyDescent="0.25">
      <c r="A15" s="47">
        <f t="shared" si="0"/>
        <v>13</v>
      </c>
      <c r="B15" s="49"/>
      <c r="C15" s="27"/>
      <c r="D15" s="47">
        <v>38</v>
      </c>
      <c r="E15" s="68"/>
      <c r="F15" s="27"/>
      <c r="G15" s="47">
        <v>460</v>
      </c>
      <c r="H15" s="49"/>
      <c r="I15" s="27"/>
      <c r="J15" s="66"/>
      <c r="K15" s="67"/>
      <c r="L15" s="27"/>
      <c r="M15" s="72"/>
      <c r="N15" s="28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6" customHeight="1" thickBot="1" x14ac:dyDescent="0.25">
      <c r="A16" s="47">
        <f t="shared" si="0"/>
        <v>14</v>
      </c>
      <c r="B16" s="49"/>
      <c r="C16" s="27"/>
      <c r="D16" s="47">
        <v>39</v>
      </c>
      <c r="E16" s="49"/>
      <c r="F16" s="27"/>
      <c r="G16" s="47">
        <v>606</v>
      </c>
      <c r="H16" s="49"/>
      <c r="I16" s="27"/>
      <c r="J16" s="66"/>
      <c r="K16" s="67"/>
      <c r="L16" s="27"/>
      <c r="M16" s="47"/>
      <c r="N16" s="28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6" customHeight="1" thickBot="1" x14ac:dyDescent="0.25">
      <c r="A17" s="47">
        <f t="shared" si="0"/>
        <v>15</v>
      </c>
      <c r="B17" s="49"/>
      <c r="C17" s="27"/>
      <c r="D17" s="47">
        <v>40</v>
      </c>
      <c r="E17" s="49"/>
      <c r="F17" s="27"/>
      <c r="G17" s="47">
        <v>1200</v>
      </c>
      <c r="H17" s="49"/>
      <c r="I17" s="27"/>
      <c r="J17" s="66"/>
      <c r="K17" s="67"/>
      <c r="L17" s="27"/>
      <c r="M17" s="47"/>
      <c r="N17" s="2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6" customHeight="1" thickBot="1" x14ac:dyDescent="0.25">
      <c r="A18" s="47">
        <f t="shared" si="0"/>
        <v>16</v>
      </c>
      <c r="B18" s="49"/>
      <c r="C18" s="27"/>
      <c r="D18" s="64">
        <v>41</v>
      </c>
      <c r="E18" s="67"/>
      <c r="F18" s="27"/>
      <c r="G18" s="47">
        <v>5832</v>
      </c>
      <c r="H18" s="49"/>
      <c r="I18" s="27"/>
      <c r="J18" s="66"/>
      <c r="K18" s="67"/>
      <c r="L18" s="27"/>
      <c r="M18" s="27"/>
      <c r="N18" s="2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6" customHeight="1" thickBot="1" x14ac:dyDescent="0.25">
      <c r="A19" s="47">
        <f t="shared" si="0"/>
        <v>17</v>
      </c>
      <c r="B19" s="68"/>
      <c r="C19" s="27"/>
      <c r="D19" s="47">
        <v>42</v>
      </c>
      <c r="E19" s="49"/>
      <c r="F19" s="27"/>
      <c r="G19" s="47">
        <v>10648</v>
      </c>
      <c r="H19" s="49"/>
      <c r="I19" s="27"/>
      <c r="J19" s="66"/>
      <c r="K19" s="67"/>
      <c r="L19" s="27"/>
      <c r="M19" s="94" t="s">
        <v>101</v>
      </c>
      <c r="N19" s="9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6" customHeight="1" thickBot="1" x14ac:dyDescent="0.25">
      <c r="A20" s="47">
        <f t="shared" si="0"/>
        <v>18</v>
      </c>
      <c r="B20" s="49"/>
      <c r="C20" s="27"/>
      <c r="D20" s="47">
        <v>43</v>
      </c>
      <c r="E20" s="68"/>
      <c r="F20" s="27"/>
      <c r="G20" s="66"/>
      <c r="H20" s="67"/>
      <c r="I20" s="27"/>
      <c r="J20" s="66"/>
      <c r="K20" s="67"/>
      <c r="L20" s="27"/>
      <c r="M20" s="97"/>
      <c r="N20" s="99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6" customHeight="1" thickBot="1" x14ac:dyDescent="0.25">
      <c r="A21" s="47">
        <f t="shared" si="0"/>
        <v>19</v>
      </c>
      <c r="B21" s="49"/>
      <c r="C21" s="27"/>
      <c r="D21" s="47">
        <v>44</v>
      </c>
      <c r="E21" s="68"/>
      <c r="F21" s="27"/>
      <c r="G21" s="66"/>
      <c r="H21" s="67"/>
      <c r="I21" s="27"/>
      <c r="J21" s="66"/>
      <c r="K21" s="67"/>
      <c r="L21" s="27"/>
      <c r="M21" s="100"/>
      <c r="N21" s="10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6" customHeight="1" thickBot="1" x14ac:dyDescent="0.25">
      <c r="A22" s="47">
        <f t="shared" si="0"/>
        <v>20</v>
      </c>
      <c r="B22" s="49"/>
      <c r="C22" s="27"/>
      <c r="D22" s="47">
        <v>45</v>
      </c>
      <c r="E22" s="68"/>
      <c r="F22" s="27"/>
      <c r="G22" s="66"/>
      <c r="H22" s="67"/>
      <c r="I22" s="27"/>
      <c r="J22" s="66"/>
      <c r="K22" s="67"/>
      <c r="L22" s="27"/>
      <c r="M22" s="94" t="s">
        <v>24</v>
      </c>
      <c r="N22" s="96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6" customHeight="1" thickBot="1" x14ac:dyDescent="0.25">
      <c r="A23" s="47">
        <f t="shared" si="0"/>
        <v>21</v>
      </c>
      <c r="B23" s="49"/>
      <c r="C23" s="27"/>
      <c r="D23" s="47">
        <v>46</v>
      </c>
      <c r="E23" s="49"/>
      <c r="F23" s="27"/>
      <c r="G23" s="66"/>
      <c r="H23" s="67"/>
      <c r="I23" s="27"/>
      <c r="J23" s="66"/>
      <c r="K23" s="67"/>
      <c r="L23" s="27"/>
      <c r="M23" s="97"/>
      <c r="N23" s="99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6" customHeight="1" thickBot="1" x14ac:dyDescent="0.25">
      <c r="A24" s="47">
        <f t="shared" si="0"/>
        <v>22</v>
      </c>
      <c r="B24" s="68"/>
      <c r="C24" s="27"/>
      <c r="D24" s="47">
        <v>47</v>
      </c>
      <c r="E24" s="68"/>
      <c r="F24" s="27"/>
      <c r="G24" s="66"/>
      <c r="H24" s="67"/>
      <c r="I24" s="27"/>
      <c r="J24" s="66"/>
      <c r="K24" s="67"/>
      <c r="L24" s="27"/>
      <c r="M24" s="100"/>
      <c r="N24" s="102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6" customHeight="1" thickBot="1" x14ac:dyDescent="0.25">
      <c r="A25" s="47">
        <f t="shared" si="0"/>
        <v>23</v>
      </c>
      <c r="B25" s="49"/>
      <c r="C25" s="27"/>
      <c r="D25" s="47">
        <v>48</v>
      </c>
      <c r="E25" s="49"/>
      <c r="F25" s="27"/>
      <c r="G25" s="66"/>
      <c r="H25" s="67"/>
      <c r="I25" s="27"/>
      <c r="J25" s="66"/>
      <c r="K25" s="67"/>
      <c r="L25" s="27"/>
      <c r="M25" s="27"/>
      <c r="N25" s="2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6" customHeight="1" thickBot="1" x14ac:dyDescent="0.25">
      <c r="A26" s="47">
        <f t="shared" si="0"/>
        <v>24</v>
      </c>
      <c r="B26" s="49"/>
      <c r="C26" s="27"/>
      <c r="D26" s="47">
        <v>49</v>
      </c>
      <c r="E26" s="68"/>
      <c r="F26" s="27"/>
      <c r="G26" s="66"/>
      <c r="H26" s="67"/>
      <c r="I26" s="27"/>
      <c r="J26" s="66"/>
      <c r="K26" s="67"/>
      <c r="L26" s="27"/>
      <c r="M26" s="103"/>
      <c r="N26" s="104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6" customHeight="1" thickBot="1" x14ac:dyDescent="0.25">
      <c r="A27" s="47">
        <f>A26+1</f>
        <v>25</v>
      </c>
      <c r="B27" s="49"/>
      <c r="C27" s="27"/>
      <c r="D27" s="47">
        <v>50</v>
      </c>
      <c r="E27" s="68"/>
      <c r="F27" s="27"/>
      <c r="G27" s="66"/>
      <c r="H27" s="67"/>
      <c r="I27" s="27"/>
      <c r="J27" s="66"/>
      <c r="K27" s="67"/>
      <c r="L27" s="27"/>
      <c r="M27" s="27"/>
      <c r="N27" s="2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6" customHeight="1" thickBot="1" x14ac:dyDescent="0.25">
      <c r="A28" s="112" t="s">
        <v>106</v>
      </c>
      <c r="B28" s="113"/>
      <c r="C28" s="113"/>
      <c r="D28" s="113"/>
      <c r="E28" s="105" t="s">
        <v>104</v>
      </c>
      <c r="F28" s="105"/>
      <c r="G28" s="105"/>
      <c r="H28" s="105"/>
      <c r="I28" s="105"/>
      <c r="J28" s="27"/>
      <c r="K28" s="27"/>
      <c r="L28" s="27"/>
      <c r="M28" s="27"/>
      <c r="N28" s="2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6" customHeight="1" thickBot="1" x14ac:dyDescent="0.25">
      <c r="A29" s="27"/>
      <c r="B29" s="106" t="s">
        <v>25</v>
      </c>
      <c r="C29" s="107"/>
      <c r="D29" s="107"/>
      <c r="E29" s="108"/>
      <c r="F29" s="27"/>
      <c r="G29" s="66"/>
      <c r="H29" s="67" t="s">
        <v>20</v>
      </c>
      <c r="I29" s="27"/>
      <c r="J29" s="27"/>
      <c r="K29" s="27"/>
      <c r="L29" s="27"/>
      <c r="M29" s="27"/>
      <c r="N29" s="27"/>
      <c r="O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6" customHeight="1" x14ac:dyDescent="0.2">
      <c r="A30" s="27"/>
      <c r="B30" s="109" t="s">
        <v>8</v>
      </c>
      <c r="C30" s="110"/>
      <c r="D30" s="108"/>
      <c r="E30" s="20"/>
      <c r="F30" s="27"/>
      <c r="G30" s="47"/>
      <c r="H30" s="65" t="s">
        <v>21</v>
      </c>
      <c r="I30" s="27"/>
      <c r="J30" s="27"/>
      <c r="K30" s="27"/>
      <c r="L30" s="27"/>
      <c r="M30" s="27"/>
      <c r="N30" s="2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6" customHeight="1" x14ac:dyDescent="0.2">
      <c r="A31" s="27"/>
      <c r="B31" s="111" t="s">
        <v>7</v>
      </c>
      <c r="C31" s="20"/>
      <c r="D31" s="20"/>
      <c r="E31" s="18" t="s">
        <v>103</v>
      </c>
      <c r="F31" s="27"/>
      <c r="G31" s="47"/>
      <c r="H31" s="68" t="s">
        <v>19</v>
      </c>
      <c r="I31" s="27"/>
      <c r="J31" s="27"/>
      <c r="K31" s="27"/>
      <c r="L31" s="27"/>
      <c r="M31" s="27"/>
      <c r="N31" s="27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6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2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2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2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34" ht="2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34" ht="2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34" ht="25" customHeight="1" x14ac:dyDescent="0.2">
      <c r="A41" s="21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34" ht="25" customHeight="1" x14ac:dyDescent="0.2">
      <c r="A42" s="21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34" ht="25" customHeight="1" x14ac:dyDescent="0.2">
      <c r="A43" s="21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34" ht="25" customHeight="1" x14ac:dyDescent="0.2">
      <c r="A44" s="21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34" ht="25" customHeight="1" x14ac:dyDescent="0.2">
      <c r="A45" s="21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34" ht="25" customHeight="1" x14ac:dyDescent="0.2">
      <c r="A46" s="21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34" ht="25" customHeight="1" x14ac:dyDescent="0.2">
      <c r="A47" s="21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34" ht="25" customHeight="1" x14ac:dyDescent="0.2">
      <c r="A48" s="21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38" ht="25" customHeight="1" x14ac:dyDescent="0.2">
      <c r="A49" s="21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38" ht="25" customHeight="1" x14ac:dyDescent="0.2">
      <c r="A50" s="21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38" ht="25" customHeight="1" x14ac:dyDescent="0.2">
      <c r="A51" s="21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38" ht="25" customHeight="1" x14ac:dyDescent="0.2">
      <c r="A52" s="21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 ht="25" customHeight="1" x14ac:dyDescent="0.2">
      <c r="A53" s="21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ht="25" customHeight="1" x14ac:dyDescent="0.2">
      <c r="A54" s="21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8" ht="25" customHeight="1" x14ac:dyDescent="0.2">
      <c r="A55" s="21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5" customHeight="1" x14ac:dyDescent="0.2">
      <c r="A56" s="21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ht="25" customHeight="1" x14ac:dyDescent="0.2">
      <c r="A57" s="21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ht="25" customHeight="1" x14ac:dyDescent="0.2">
      <c r="A58" s="21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ht="25" customHeight="1" x14ac:dyDescent="0.2">
      <c r="A59" s="21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5" customHeight="1" x14ac:dyDescent="0.2">
      <c r="A60" s="21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ht="25" customHeight="1" x14ac:dyDescent="0.2">
      <c r="A61" s="21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25" customHeight="1" x14ac:dyDescent="0.2">
      <c r="A62" s="21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5" customHeight="1" x14ac:dyDescent="0.2">
      <c r="A63" s="21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ht="25" customHeight="1" x14ac:dyDescent="0.2">
      <c r="A64" s="21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1:38" ht="25" customHeight="1" x14ac:dyDescent="0.2">
      <c r="A65" s="21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1:38" ht="25" customHeight="1" x14ac:dyDescent="0.2">
      <c r="A66" s="21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1:38" ht="25" customHeight="1" x14ac:dyDescent="0.2">
      <c r="A67" s="21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ht="25" customHeight="1" x14ac:dyDescent="0.2">
      <c r="A68" s="21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38" ht="25" customHeight="1" x14ac:dyDescent="0.2">
      <c r="A69" s="21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ht="25" customHeight="1" x14ac:dyDescent="0.2">
      <c r="A70" s="21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ht="25" customHeight="1" x14ac:dyDescent="0.2">
      <c r="A71" s="21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 ht="25" customHeight="1" x14ac:dyDescent="0.2">
      <c r="A72" s="21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1:38" ht="25" customHeight="1" x14ac:dyDescent="0.2">
      <c r="A73" s="21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1:38" ht="25" customHeight="1" x14ac:dyDescent="0.2">
      <c r="A74" s="21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1:38" ht="25" customHeight="1" x14ac:dyDescent="0.2">
      <c r="A75" s="21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ht="25" customHeight="1" x14ac:dyDescent="0.2">
      <c r="A76" s="21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1:38" ht="25" customHeight="1" x14ac:dyDescent="0.2">
      <c r="A77" s="21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38" ht="25" customHeight="1" x14ac:dyDescent="0.2">
      <c r="A78" s="21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ht="25" customHeight="1" x14ac:dyDescent="0.2">
      <c r="A79" s="21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1:38" ht="25" customHeight="1" x14ac:dyDescent="0.2">
      <c r="A80" s="21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1:38" ht="25" customHeight="1" x14ac:dyDescent="0.2">
      <c r="A81" s="21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</sheetData>
  <mergeCells count="4">
    <mergeCell ref="M19:N21"/>
    <mergeCell ref="M22:N24"/>
    <mergeCell ref="M26:N26"/>
    <mergeCell ref="E28:I28"/>
  </mergeCells>
  <hyperlinks>
    <hyperlink ref="E28:I28" r:id="rId1" display="https://spiremaths.co.uk/2023/" xr:uid="{C2C09219-3A5C-D048-BA20-3DC0A0681F9B}"/>
    <hyperlink ref="A28:D28" r:id="rId2" display="Click here for materials and spreadsheet" xr:uid="{C7557DFB-00B9-CF49-A42C-C73950444D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Display</vt:lpstr>
      <vt:lpstr>Digit Numbers Ans</vt:lpstr>
      <vt:lpstr>Digit Numbers blank (colour)</vt:lpstr>
      <vt:lpstr>Digit Numbers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2011-12-30T17:15:48Z</dcterms:created>
  <dcterms:modified xsi:type="dcterms:W3CDTF">2023-01-05T16:44:42Z</dcterms:modified>
</cp:coreProperties>
</file>